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2"/>
  </bookViews>
  <sheets>
    <sheet name="Final" sheetId="1" r:id="rId1"/>
    <sheet name="Assembly" sheetId="2" r:id="rId2"/>
    <sheet name="ImplyCause" sheetId="3" r:id="rId3"/>
  </sheets>
  <definedNames/>
  <calcPr fullCalcOnLoad="1"/>
</workbook>
</file>

<file path=xl/sharedStrings.xml><?xml version="1.0" encoding="utf-8"?>
<sst xmlns="http://schemas.openxmlformats.org/spreadsheetml/2006/main" count="3064" uniqueCount="1626">
  <si>
    <t>Most Twentysomethings Put Christianity on the Shelf Following Spiritually Active Teen Years</t>
  </si>
  <si>
    <t>http://www.barna.org/FlexPage.aspx?Page=BarnaUpdate&amp;BarnaUpdateID=245</t>
  </si>
  <si>
    <t>evangelical, born again</t>
  </si>
  <si>
    <t>20060912AmericanLongevity.pdf</t>
  </si>
  <si>
    <t>9 /12/2006</t>
  </si>
  <si>
    <t>Where you live linked to life expectancy</t>
  </si>
  <si>
    <t>http://news.yahoo.com/s/ap/20060911/ap_on_re_us/american_longevity</t>
  </si>
  <si>
    <t>Where you live, combined with race and income, plays a huge role in the nation's health disparities,</t>
  </si>
  <si>
    <t>average age of death</t>
  </si>
  <si>
    <t>geographic residence, race, income</t>
  </si>
  <si>
    <t>linked, plays a role in, explained, driven by, influence</t>
  </si>
  <si>
    <t>per capita income</t>
  </si>
  <si>
    <t>20060912GreenTeaShownToProlongLifeInJapaneseStudy.pdf</t>
  </si>
  <si>
    <t>Green tea shown to prolong life in Japanese study</t>
  </si>
  <si>
    <t>http://news.yahoo.com/s/nm/20060912/hl_nm/tea</t>
  </si>
  <si>
    <t>those who drink a lot of green tea live longer,</t>
  </si>
  <si>
    <t>40,000 Japanese 40-79, no medical history</t>
  </si>
  <si>
    <t>death due to stroke, heart disease, cancer</t>
  </si>
  <si>
    <t>cups of green tea drunk daily</t>
  </si>
  <si>
    <t>effective</t>
  </si>
  <si>
    <t>"cups of green tea" "drunk daily"</t>
  </si>
  <si>
    <t>20060919FattyFishMayProtectAgainstKidneyCancer.pdf</t>
  </si>
  <si>
    <t>9 /19/2006</t>
  </si>
  <si>
    <t>Fatty Fish May Protect Against Kidney Cancer</t>
  </si>
  <si>
    <t>http://news.yahoo.com/s/hsn/20060919/hl_hsn/fattyfishmayprotectagainstkidneycancer</t>
  </si>
  <si>
    <t>kidney cancer</t>
  </si>
  <si>
    <t>ate fatty fish more than once a week</t>
  </si>
  <si>
    <t>protect, had a decreased risk, fight malignancy</t>
  </si>
  <si>
    <t>fatty fish vs. lean fish</t>
  </si>
  <si>
    <t>20060919StudyADHDcasesLinkedToLeadSmoking.pdf</t>
  </si>
  <si>
    <t>Study: ADHD cases linked to lead, smoking</t>
  </si>
  <si>
    <t>http://news.yahoo.com/s/ap/20060919/ap_on_he_me/adhd_environmental_risks</t>
  </si>
  <si>
    <t>4,000 US school children ages 4-15</t>
  </si>
  <si>
    <t>have ADHD</t>
  </si>
  <si>
    <t>exposed to parental tobacco, high lead in blood</t>
  </si>
  <si>
    <t>linked to, attributed to, due to,</t>
  </si>
  <si>
    <t>parentally exposed to tobacco, high level of lead</t>
  </si>
  <si>
    <t>20060920BirthControlPatchLabelWarnsOfRisk.pdf</t>
  </si>
  <si>
    <t>9 /20/2006</t>
  </si>
  <si>
    <t>Birth-control patch label warns of risk</t>
  </si>
  <si>
    <t>http://news.yahoo.com/s/ap/20060921/ap_on_he_me/birth_control_patch</t>
  </si>
  <si>
    <t>blood clots in legs or lungs</t>
  </si>
  <si>
    <t>use birth-control pills</t>
  </si>
  <si>
    <t>risk may be higher if they use patch, faced higher risk, linked to,</t>
  </si>
  <si>
    <t>20060920MayUScouplesSeekEmbryoScreening.pdf</t>
  </si>
  <si>
    <t>Many U.S. couples seek embryo screening</t>
  </si>
  <si>
    <t>http://news.yahoo.com/s/ap/20060921/ap_on_he_me/designer_babies</t>
  </si>
  <si>
    <t>20060920MusicLessonsHelpYoungChildMemories.pdf</t>
  </si>
  <si>
    <t>Music lessons help young child memories</t>
  </si>
  <si>
    <t>http://news.yahoo.com/s/nm/20060920/hl_nm/children_dc</t>
  </si>
  <si>
    <t>children [taking music classes] performed better in a memory test than those who did not take music classes.</t>
  </si>
  <si>
    <t>children age 4-6</t>
  </si>
  <si>
    <t>general memory skills</t>
  </si>
  <si>
    <t>take music</t>
  </si>
  <si>
    <t>"take music"</t>
  </si>
  <si>
    <t>20060920WeightliftingMayCutTeenDiabetesRisk.pdf</t>
  </si>
  <si>
    <t>Weightlifting may cut teen diabetes risk</t>
  </si>
  <si>
    <t>http://news.yahoo.com/s/ap/20060921/ap_on_he_me/fitness_diabetes</t>
  </si>
  <si>
    <t>pudgy boys who lifted weights twice a week for four months lowered their risk for Type 2 diabetes</t>
  </si>
  <si>
    <t>overweight Latino males 14-17</t>
  </si>
  <si>
    <t>insulin resistance</t>
  </si>
  <si>
    <t>resistance training twice a week</t>
  </si>
  <si>
    <t>stave off diabetes, cut diabetes risk</t>
  </si>
  <si>
    <t>20060922RepeatDUIassociatedWithMentalIllness.pdf</t>
  </si>
  <si>
    <t>9 /22/2006</t>
  </si>
  <si>
    <t>Repeat DUI associated with mental illnesses</t>
  </si>
  <si>
    <t>eating disorder, minerals in hair</t>
  </si>
  <si>
    <t>compulsive buying, compulsive shopping</t>
  </si>
  <si>
    <t>boy crisis, world dominated by men</t>
  </si>
  <si>
    <t>tweens, born again</t>
  </si>
  <si>
    <t>older men, younger men</t>
  </si>
  <si>
    <t>"not harmful", toxic metal</t>
  </si>
  <si>
    <t>faith, "born-again christians" evangelical, upscale</t>
  </si>
  <si>
    <t>cognitive tests</t>
  </si>
  <si>
    <t>gaps, under-appreciated</t>
  </si>
  <si>
    <t>healthy</t>
  </si>
  <si>
    <t>avoid going to church</t>
  </si>
  <si>
    <t>family, faith, 'highest priority'</t>
  </si>
  <si>
    <t>risk (retrospective)</t>
  </si>
  <si>
    <t>major episode of depression, significant implications</t>
  </si>
  <si>
    <t>poison, airborne toxin, potentially dangerous, toxic air contaminant</t>
  </si>
  <si>
    <t>drug doesn't "work", drug's value</t>
  </si>
  <si>
    <t>exercise, a week (every week, most weeks, some weeks)</t>
  </si>
  <si>
    <t>fittest city, fattest city</t>
  </si>
  <si>
    <t>results, reliable, specification, interfere</t>
  </si>
  <si>
    <t>more forgetful, most trouble, most problems</t>
  </si>
  <si>
    <t>effectiveness, effective</t>
  </si>
  <si>
    <t>very low-income families, gap, very big gap</t>
  </si>
  <si>
    <t>dementia, mental decline, rate of decline</t>
  </si>
  <si>
    <t>tumor in nerve connecting the ear to the brain</t>
  </si>
  <si>
    <t>reduced brain volume (than before vs. than average)</t>
  </si>
  <si>
    <t>complications within 30 days of surgery</t>
  </si>
  <si>
    <t>associated with, preventing, treating</t>
  </si>
  <si>
    <t>"double the chance",  "lowers the chance"</t>
  </si>
  <si>
    <t>harmful, safe</t>
  </si>
  <si>
    <t>slows, doubles the risk, boost, cutting the risk, protect, reduced, equivalent, protective effect</t>
  </si>
  <si>
    <t>bad, increases the risk, need less when medicated</t>
  </si>
  <si>
    <t>cause, victims</t>
  </si>
  <si>
    <t>can lessen, partially due to, higher risk, negatively related, factor, might explain</t>
  </si>
  <si>
    <t>saved</t>
  </si>
  <si>
    <t>blame for the increase</t>
  </si>
  <si>
    <t>effective, prevent</t>
  </si>
  <si>
    <t>protection, predictor of risk, trimming the abdomen, increasing hip size, protective mechanism</t>
  </si>
  <si>
    <t>curbs, to increase, send out, cutting back on</t>
  </si>
  <si>
    <t>Tamiflu is safe, no direct link, no evidence this will, no signal the drug is doing it</t>
  </si>
  <si>
    <t>after, reaction to, may cause, account for</t>
  </si>
  <si>
    <t>predictor, prevent, delay</t>
  </si>
  <si>
    <t>can keep, delaying, seemed to help, to have an effect</t>
  </si>
  <si>
    <t>substantial impact, changes lives, transform people's lives</t>
  </si>
  <si>
    <t>works, promotes weight loss, keep from being absorbed, has side effects</t>
  </si>
  <si>
    <t>health impact, caused by</t>
  </si>
  <si>
    <t>responsible for, clear links</t>
  </si>
  <si>
    <t>die from</t>
  </si>
  <si>
    <t>toxic, linked, toxic exposure, health affects</t>
  </si>
  <si>
    <t>from, the reason, influence</t>
  </si>
  <si>
    <t>benefit from/against, value of supplements, protection against</t>
  </si>
  <si>
    <t>link, help</t>
  </si>
  <si>
    <t>doubles, bringing on, reduce</t>
  </si>
  <si>
    <t>spell trouble, reduce</t>
  </si>
  <si>
    <t>life/health saving/threatening</t>
  </si>
  <si>
    <t>benefits. prevent, sign of good health</t>
  </si>
  <si>
    <t>power to heal, helps</t>
  </si>
  <si>
    <t>effective, gave them</t>
  </si>
  <si>
    <t>substantially increased the risk,  may lower the risk</t>
  </si>
  <si>
    <t>reduces the risk, does not reduce, confers health benefits</t>
  </si>
  <si>
    <t>may buffer, have a protective effect</t>
  </si>
  <si>
    <t>influences</t>
  </si>
  <si>
    <t>leads to, will be more prevalent, has led</t>
  </si>
  <si>
    <t>raise the risk</t>
  </si>
  <si>
    <t>greater burden, overweight cost ...,  obesity cost</t>
  </si>
  <si>
    <t>attributed to</t>
  </si>
  <si>
    <t>dying of [from] tobacco-related diseases</t>
  </si>
  <si>
    <t>linked, affect, disrupt, trigger, put, link, predict, intervene</t>
  </si>
  <si>
    <t>linked to, attributed to, due to</t>
  </si>
  <si>
    <t>risk may be higher if they use patch, faced higher risk, linked to</t>
  </si>
  <si>
    <t>targeting boys</t>
  </si>
  <si>
    <t>prevent, protect,  provide protection</t>
  </si>
  <si>
    <t>effect, matters, taking off, effective in helping</t>
  </si>
  <si>
    <t>Mn &amp; WI seniors are much more likely to die from falls than their peers across the country (rate more than twice the national average)</t>
  </si>
  <si>
    <t>US Seniors 65 and older</t>
  </si>
  <si>
    <t>die from falls</t>
  </si>
  <si>
    <t>MN &amp; WI vs US</t>
  </si>
  <si>
    <t>from, the reason, influence,</t>
  </si>
  <si>
    <t>deaths from falls</t>
  </si>
  <si>
    <t>20060207BarnaTechnology.pdf</t>
  </si>
  <si>
    <t>2 /7 /2006</t>
  </si>
  <si>
    <t>Americans' On-the-Go Lifestyles and Entertainment Appetites Fuel Increasing Reliance Upon Technology</t>
  </si>
  <si>
    <t>http://www.barna.org/FlexPage.aspx?Page=BarnaUpdate&amp;BarnaUpdateID=217</t>
  </si>
  <si>
    <t>Elders, baby boomers, busters, mosaics</t>
  </si>
  <si>
    <t>20060207ManyPremiesDoWellInEarlyAdulthood.pdf</t>
  </si>
  <si>
    <t>Many Premies Do Well in Early Adulthood</t>
  </si>
  <si>
    <t>http://news.yahoo.com/s/ap/20060208/ap_on_he_me/preemies_adulthood;_ylt=AtEtDx5DC.VulFtIBItR4w.s0NUE</t>
  </si>
  <si>
    <t>premature babies born in late 1970s &amp; early 1980s</t>
  </si>
  <si>
    <t>education and employment as early adults</t>
  </si>
  <si>
    <t>premature baby vs normal</t>
  </si>
  <si>
    <t>significant majority</t>
  </si>
  <si>
    <t>20060215StudySickSpouseHastensDeath.pdf</t>
  </si>
  <si>
    <t>2 /15/2006</t>
  </si>
  <si>
    <t>Study: Sick Spouse Bad for Your Health</t>
  </si>
  <si>
    <t>http://news.yahoo.com/s/ap/20060215/ap_on_he_me/sick_spouse_effect&amp;printer=1</t>
  </si>
  <si>
    <t>Sick spouse can hasten your own death</t>
  </si>
  <si>
    <t>elderly couples</t>
  </si>
  <si>
    <t>death/illness of caregiver</t>
  </si>
  <si>
    <t>death/illness of spouse</t>
  </si>
  <si>
    <t>bad for your health, hasten your own death, die of a broken heart, face higher risks,</t>
  </si>
  <si>
    <t>20060216StudyShowsLimitedBenefitsFromCalcium.pdf</t>
  </si>
  <si>
    <t>2 /16/2006</t>
  </si>
  <si>
    <t>Study Shows Limited Benefits From Calcium</t>
  </si>
  <si>
    <t>hhttp://news.yahoo.com/s/ap/20060216/ap_on_he_me/calcium_bones&amp;printer=1</t>
  </si>
  <si>
    <t>Calcium and vitamin D convey limited protection against broken bones</t>
  </si>
  <si>
    <t>women ages 50 to 79</t>
  </si>
  <si>
    <t>broken bone</t>
  </si>
  <si>
    <t>taking calcium and vitamin D</t>
  </si>
  <si>
    <t>benefit from/against, value of supplements, protection against,</t>
  </si>
  <si>
    <t>limited protection/benefits, statistically (does this indicate significance?)</t>
  </si>
  <si>
    <t>20060220BarnaUpdateHoliness.pdf</t>
  </si>
  <si>
    <t>2 /20/2006</t>
  </si>
  <si>
    <t>02/20/2006 Barna Update: Holiness</t>
  </si>
  <si>
    <t>American adults</t>
  </si>
  <si>
    <t>20060220LinkGeneToIncreasedRiskOfParkinsonsInMen.pdf</t>
  </si>
  <si>
    <t>Scientists link gene to increased risk of Parkinson's in men</t>
  </si>
  <si>
    <t>http://news.yahoo.com/s/afp/20060220/ts_alt_afp/ushealthdisease</t>
  </si>
  <si>
    <t>rats (male?)</t>
  </si>
  <si>
    <t>enzyme which plays key role in dopamine production</t>
  </si>
  <si>
    <t>male gene SRY</t>
  </si>
  <si>
    <t>link, help, causes,</t>
  </si>
  <si>
    <t>link gene to helping brain neurons secrete dopamine. Parkinson's causes these neurons to die</t>
  </si>
  <si>
    <t>20060227BarnaChurchLeadership.pdf</t>
  </si>
  <si>
    <t>2 /27/2006</t>
  </si>
  <si>
    <t>Church Leaders Emphasize Motivation, But Struggle with Strategy</t>
  </si>
  <si>
    <t>http://www.barna.org/FlexPage.aspx?Page=BarnaUpdate&amp;BarnaUpdateID=220</t>
  </si>
  <si>
    <t>20060302GeneIncreasesDepressionRiskStudy.pdf</t>
  </si>
  <si>
    <t>3 /2 /2006</t>
  </si>
  <si>
    <t>Gene increases depression risk: study</t>
  </si>
  <si>
    <t>http://news.yahoo.com/s/afp/20060302/hl_afp/healthmindaustralia_060302175617&amp;printer=1</t>
  </si>
  <si>
    <t>gene doubles chance of suffering from depression</t>
  </si>
  <si>
    <t>depression</t>
  </si>
  <si>
    <t>gene</t>
  </si>
  <si>
    <t>doubles, bringing on, reduce,</t>
  </si>
  <si>
    <t>major episode of depression, significant implications (not stat significant?)</t>
  </si>
  <si>
    <t>20060303SaferNeighborhoodsAreFitterNeighborhoods.pdf</t>
  </si>
  <si>
    <t>http://news.yahoo.com/s/afp/20061015/ts_alt_afp/afplifestyleussociety</t>
  </si>
  <si>
    <t>married-family households, non-family households, unmarried households</t>
  </si>
  <si>
    <t>20061015LowCalDrinksHelpTeensTrimDown.pdf</t>
  </si>
  <si>
    <t>Low-Cal Drinks Help Teens Trim Down</t>
  </si>
  <si>
    <t>http://news.yahoo.com/s/hsn/20061015/hl_hsn/lowcaldrinkshelpteenstrimdown</t>
  </si>
  <si>
    <t>heavier teens in the low-cal group lost about a pound a month.</t>
  </si>
  <si>
    <t>tens</t>
  </si>
  <si>
    <t>lost weight</t>
  </si>
  <si>
    <t>switch to low-calorie drinks</t>
  </si>
  <si>
    <t>heavier teens</t>
  </si>
  <si>
    <t>20061015RedWineCanPreventStrokeDamageStudy.pdf</t>
  </si>
  <si>
    <t>Red wine can help prevent stroke damage: study</t>
  </si>
  <si>
    <t>http://news.yahoo.com/s/nm/20061015/us_nm/wine_dc</t>
  </si>
  <si>
    <t xml:space="preserve"> a significant decrease in the area of stroke damage by about 40 percent [among animals given wine-related compound]</t>
  </si>
  <si>
    <t>mice who were pre-induced for stroke damage</t>
  </si>
  <si>
    <t>area of stroke damage</t>
  </si>
  <si>
    <t>compound found in red grape skins (red wine)</t>
  </si>
  <si>
    <t>prevent, protect,  provide protection,</t>
  </si>
  <si>
    <t>20061016AnimalStudyLinksTeenAggressionWithProzacpdf.pdf</t>
  </si>
  <si>
    <t>10/16/2006</t>
  </si>
  <si>
    <t>Animal Study Links Teen Aggression With Prozac</t>
  </si>
  <si>
    <t>http://news.yahoo.com/s/hsn/20061017/hl_hsn/animalstudylinksteenaggressionwithprozac</t>
  </si>
  <si>
    <t>juvenile hamsters became aggressive on low doses of Prozac (fluoxetine) but less aggressive on high doses.</t>
  </si>
  <si>
    <t>prozac mice placed in threatening situation</t>
  </si>
  <si>
    <t>aggressiveness</t>
  </si>
  <si>
    <t>juvenile versus adult</t>
  </si>
  <si>
    <t>links, increased risk</t>
  </si>
  <si>
    <t>aggressive, teen</t>
  </si>
  <si>
    <t>20061016BarnaAmericansJustWantGoodNightOfSleep.pdf</t>
  </si>
  <si>
    <t>Americans Just Want a Good Night of Sleep</t>
  </si>
  <si>
    <t>http://www.barna.org/FlexPage.aspx?Page=BarnaUpdate&amp;BarnaUpdateID=247</t>
  </si>
  <si>
    <t>Seven out of ten adults (71%) said they look forward "a lot" to having a refreshing snooze.</t>
  </si>
  <si>
    <t>Mosaics, baby busters, baby boomers, evangelicals</t>
  </si>
  <si>
    <t>20061016CompulsiveBuyingCommonAmongUSadultsSurvey.pdf</t>
  </si>
  <si>
    <t>Compulsive buying common among U.S. adults: survey</t>
  </si>
  <si>
    <t>http://news.yahoo.com/s/nm/20061016/hl_nm/compulsive_buying_dc</t>
  </si>
  <si>
    <t>One in 20 US adults suffer adverse consequences from compulsive buying</t>
  </si>
  <si>
    <t>compulsive buyers (50)</t>
  </si>
  <si>
    <t>compulsive buying, compulsive shopping,</t>
  </si>
  <si>
    <t>20061016ManySTDpatientsReinfectedWithinMonths.pdf</t>
  </si>
  <si>
    <t>Many STD patients reinfected within months</t>
  </si>
  <si>
    <t>http://news.yahoo.com/s/nm/20061017/hl_nm/std_reinfection_dc</t>
  </si>
  <si>
    <t>25.6 percent of the women developed a new infection during the follow-up period [14.7% of the men]</t>
  </si>
  <si>
    <t>many</t>
  </si>
  <si>
    <t>20061016StudyLinksHairToEatingDisorder.pdf</t>
  </si>
  <si>
    <t>Study Links Hair to Eating Disorder</t>
  </si>
  <si>
    <t>http://news.yahoo.com/s/ap/20061017/ap_on_he_me/eating_disorders_hair</t>
  </si>
  <si>
    <t>hair samples can accurately determine the source (eating disorder or not) 80 percent of the time.</t>
  </si>
  <si>
    <t>women with and without eating disorder</t>
  </si>
  <si>
    <t>eating disorder</t>
  </si>
  <si>
    <t>minerals in hair</t>
  </si>
  <si>
    <t>link(s)</t>
  </si>
  <si>
    <t>eating disorder, minerals in hair,</t>
  </si>
  <si>
    <t>4 /19/2007</t>
  </si>
  <si>
    <t>20070419GlyemicLoadOfDietHasNoEffectOnWeightLoss.pdf</t>
  </si>
  <si>
    <t>Glycemic load of diet has no effect on weight loss</t>
  </si>
  <si>
    <t>http://news.yahoo.com/s/nm/20070419/hl_nm/glycemic_load_dc</t>
  </si>
  <si>
    <t>glycemic load has no effect on weight loss over a year</t>
  </si>
  <si>
    <t>34 overweight adults</t>
  </si>
  <si>
    <t>weight</t>
  </si>
  <si>
    <t>glycemic load</t>
  </si>
  <si>
    <t>effect, matters, taking off, effective in helping,</t>
  </si>
  <si>
    <t>20051209OralTest0PositiveHIV.pdf</t>
  </si>
  <si>
    <t>Oral HIV Test Turns Up 0 Results in SF</t>
  </si>
  <si>
    <t>0 results, reliable, specification, interfere</t>
  </si>
  <si>
    <t>blank</t>
  </si>
  <si>
    <t>Assembly</t>
  </si>
  <si>
    <t>ImplyCause</t>
  </si>
  <si>
    <t>3+4</t>
  </si>
  <si>
    <t>ReversePlausible</t>
  </si>
  <si>
    <t>PredictorChangeable</t>
  </si>
  <si>
    <t>OutcomeRepeatable</t>
  </si>
  <si>
    <t>Form=1</t>
  </si>
  <si>
    <t>TYPE</t>
  </si>
  <si>
    <t>Number</t>
  </si>
  <si>
    <t>http://www.startribune.com/484/v-print/story/339424.html</t>
  </si>
  <si>
    <t>light drinking is a sign of good health vs. good health is a sign of light drinking</t>
  </si>
  <si>
    <t>good health</t>
  </si>
  <si>
    <t>light drinking</t>
  </si>
  <si>
    <t>20060330HealthBenefitsOfModerateDrinkingQuestioned.pdf</t>
  </si>
  <si>
    <t>3 /30/2006</t>
  </si>
  <si>
    <t>Health Benefits of Moderate Drinking Questioned</t>
  </si>
  <si>
    <t>http://news.yahoo.com/s/hsn/20060331/hl_hsn/healthbenefitsofmoderatedrinkingquestioned</t>
  </si>
  <si>
    <t>good health, premature death</t>
  </si>
  <si>
    <t>moderate drinking</t>
  </si>
  <si>
    <t>benefits. prevent, sign of good health,</t>
  </si>
  <si>
    <t>moderate drinking, error-free studies</t>
  </si>
  <si>
    <t>20060330StudyPrayingWontAffectHeartPatients.pdf</t>
  </si>
  <si>
    <t>Study: Praying Won't Affect Heart Patients</t>
  </si>
  <si>
    <t>http://news.yahoo.com/s/ap/20060330/ap_on_he_me/prayer_study</t>
  </si>
  <si>
    <t>heart patients showed no benefit when prayed for, people prayed for had higher rate of complications</t>
  </si>
  <si>
    <t>rate of complications</t>
  </si>
  <si>
    <t>complicatations within 30 days of surgery</t>
  </si>
  <si>
    <t>20060330StudyShrugsOffPrayersPowerToHeal.pdf</t>
  </si>
  <si>
    <t>Study Shrugs off Prayer's Power To Heal</t>
  </si>
  <si>
    <t>http://www.usatoday.com/news/health/2006-03-30-prayer-study_x.htm</t>
  </si>
  <si>
    <t>complications in 51% of those who didn't know vs 59% of those prayed for who knew it.</t>
  </si>
  <si>
    <t>patients recovering from heart bypass surgery</t>
  </si>
  <si>
    <t>complication after surgery</t>
  </si>
  <si>
    <t>prayer</t>
  </si>
  <si>
    <t>power to heal, helps,</t>
  </si>
  <si>
    <t>20060403BarnaFiveOutOfSevenCoreReligiousBehaviorsHaveIncreasedInPastDecade.pdf</t>
  </si>
  <si>
    <t>4 /3 /2006</t>
  </si>
  <si>
    <t>Five Out of Seven Core Religious Behaviors Have Increased in the Past Decade According to Barna Survey</t>
  </si>
  <si>
    <t>http://www.barna.org/FlexPage.aspx?Page=BarnaUpdate&amp;BarnaUpdateID=232</t>
  </si>
  <si>
    <t>survey</t>
  </si>
  <si>
    <t>read bible, pray, core religious behaviors</t>
  </si>
  <si>
    <t>20060408StudyClaimsPrayerHasNoEffectOnRecoveryIdisagree.pdf</t>
  </si>
  <si>
    <t>4 /8 /2006</t>
  </si>
  <si>
    <t>Study claims prayer has no effect on recovery -- I disagree</t>
  </si>
  <si>
    <t>Debra g. lester, Out</t>
  </si>
  <si>
    <t>http://www.goupstate.com/apps/pbcs.dll/article?AID=/20060408/NEWS/604080304/1028</t>
  </si>
  <si>
    <t>prayer has no effect (negative effect) on recovery</t>
  </si>
  <si>
    <t>heart bypass patients</t>
  </si>
  <si>
    <t>complications during recovery</t>
  </si>
  <si>
    <t>intercessory prayer</t>
  </si>
  <si>
    <t>effective, gave them,</t>
  </si>
  <si>
    <t>20060412ComparisonOfSchizophreniaDrugsOftenFavorsFirmFundingStudy.pdf</t>
  </si>
  <si>
    <t>4 /12/2006</t>
  </si>
  <si>
    <t>Comparison of Schizophrenia Drugs Often Favors Firm Funding Study</t>
  </si>
  <si>
    <t>WashingtonPost</t>
  </si>
  <si>
    <t>http://www.washingtonpost.com/wp-dyn/content/article/2006/04/11/AR2006041101478.html?sub=new</t>
  </si>
  <si>
    <t>drugs made by firm funding study typically do better than competitors</t>
  </si>
  <si>
    <t>schizophrenics</t>
  </si>
  <si>
    <t>choice of measures, tests, outcomes</t>
  </si>
  <si>
    <t>20060417aBabyBoon.pdf</t>
  </si>
  <si>
    <t>4 /17/2006</t>
  </si>
  <si>
    <t>A Baby Boon</t>
  </si>
  <si>
    <t>http://www.forbes.com/2006/04/17/young-mothers-longevity_cx_em_0418health.html?partner=lifestyle_newsletter</t>
  </si>
  <si>
    <t>Odds of living past 100 are double when a person is born to a woman under 25, compared with those born to older mothers</t>
  </si>
  <si>
    <t>US people</t>
  </si>
  <si>
    <t>child lives past 100</t>
  </si>
  <si>
    <t>age of parent at birth of child</t>
  </si>
  <si>
    <t>20060418BarnaAmericansHaveCommitmentIssues.pdf</t>
  </si>
  <si>
    <t>4 /18/2006</t>
  </si>
  <si>
    <t>Americans Have Commitment Issues, New Survey Shows</t>
  </si>
  <si>
    <t>http://www.barna.org/FlexPage.aspx?Page=BarnaUpdate&amp;BarnaUpdateID=235</t>
  </si>
  <si>
    <t>Seven out of ten americans claim they have made a personal commitment to Jesus Christ</t>
  </si>
  <si>
    <t>Americans</t>
  </si>
  <si>
    <t>religious beliefs</t>
  </si>
  <si>
    <t>religious belief, age group</t>
  </si>
  <si>
    <t>born again, evangelicals, revolutionaries</t>
  </si>
  <si>
    <t>20060428FullSocialLivesMayProtectAgainstAlzheimers.pdf</t>
  </si>
  <si>
    <t>4 /28/2006</t>
  </si>
  <si>
    <t>Full Social Lives May Protect Against Alzheimer's</t>
  </si>
  <si>
    <t>http://news.yahoo.com/s/hsn/20060429/hl_hsn/fullsociallivesmayprotectagainstalzheimers</t>
  </si>
  <si>
    <t>The larger a person's social network, the less effect the tangles and plaques had on their cognitive test scores.</t>
  </si>
  <si>
    <t>influence of tangles on cognitive test scores</t>
  </si>
  <si>
    <t>type of social life</t>
  </si>
  <si>
    <t>full social life, cognitive tests, tangles</t>
  </si>
  <si>
    <t>20060501BarnaPottersInfluenceUnchallenged.pdf</t>
  </si>
  <si>
    <t>5 /1 /2006</t>
  </si>
  <si>
    <t>Harry Potter's Influence Goes Unchallenged in Most Homes and Churches</t>
  </si>
  <si>
    <t>http://www.barna.org/FlexPage.aspx?Page=BarnaUpdate&amp;BarnaUpdateID=237</t>
  </si>
  <si>
    <t>Teens</t>
  </si>
  <si>
    <t>pyschic activities</t>
  </si>
  <si>
    <t>Teens: Potter vs non-Potter</t>
  </si>
  <si>
    <t>church-going teens, born again teens</t>
  </si>
  <si>
    <t>5 /3 /2006</t>
  </si>
  <si>
    <t>20060503DealCurbsSodaSalesInSchools.pdf</t>
  </si>
  <si>
    <t>Deal Curbs Soda Sales In Schools</t>
  </si>
  <si>
    <t>CBS News</t>
  </si>
  <si>
    <t>http://www.cbsnews.com/stories/2006/05/03/health/printable15757</t>
  </si>
  <si>
    <t>connection with, leads to</t>
  </si>
  <si>
    <t>20060503SchoolToPutLidOnSoftDrinks.pdf</t>
  </si>
  <si>
    <t>Schools to put a lid on soft drinks</t>
  </si>
  <si>
    <t>http://www.usatoday.com/news/health/2006-05-03-soda-schools_x.htm</t>
  </si>
  <si>
    <t>20060503SodaDistributorsToEndMostSchoolSalesAP.pdf</t>
  </si>
  <si>
    <t>Soda Distributors to End Most School Sales</t>
  </si>
  <si>
    <t>http://news.yahoo.com/s/ap/20060503/ap_on_re_us/soft_drinks_schools</t>
  </si>
  <si>
    <t>20060503SodaDistributorsToEndMostSchoolSalesSeattlePI.pdf</t>
  </si>
  <si>
    <t>Soda distributors to end most school sales</t>
  </si>
  <si>
    <t>http://seattlepi.nwsource.com/national/1110ap_soft_drinks_schools.html</t>
  </si>
  <si>
    <t>5 /4 /2006</t>
  </si>
  <si>
    <t>Christian Science Mo</t>
  </si>
  <si>
    <t>20060504ChildhoodObesityLeadsToAdolescentObesity.pdf</t>
  </si>
  <si>
    <t>Childhood Obesity Leads to Adolescent Obesity</t>
  </si>
  <si>
    <t>http://news.yahoo.com/s/nm/20060509/hl_nm/obesity_problem_dc</t>
  </si>
  <si>
    <t>overweight kids are more likely to become overweight teens,  children who were overweight when they were 11, continued being overweight through adolescence</t>
  </si>
  <si>
    <t>US kids</t>
  </si>
  <si>
    <t>overweight teens</t>
  </si>
  <si>
    <t>overweight kids, race, socio-economic status</t>
  </si>
  <si>
    <t>leads to</t>
  </si>
  <si>
    <t>overweight, obesity</t>
  </si>
  <si>
    <t>20060504LastCallForNonDietSodasAtPublicSchools.pdf</t>
  </si>
  <si>
    <t>Last call for non-diet sodas at public schools</t>
  </si>
  <si>
    <t>Cox News Service</t>
  </si>
  <si>
    <t>http://seattlepi.nwsource.com/health/269008_soda04.html</t>
  </si>
  <si>
    <t>20060508BetterWayToPreventStudentCheating.pdf</t>
  </si>
  <si>
    <t>5 /8 /2006</t>
  </si>
  <si>
    <t>A better way to prevent student cheating</t>
  </si>
  <si>
    <t>http://www.csmonitor.com/2006/0508/p09s02-coop.htm</t>
  </si>
  <si>
    <t>up to three-quarters of college stuents cheat
Up to three-quarters of college students cheat,</t>
  </si>
  <si>
    <t>20060508JudgeLikelyToHaltCalifExitExam.pdf</t>
  </si>
  <si>
    <t>Judge Likely to Halt Calif. Exit Exam</t>
  </si>
  <si>
    <t>http://news.yahoo.com/s/ap/20060509/ap_on_re_us/exit_exam_lawsuit</t>
  </si>
  <si>
    <t>test discriminates against the poor</t>
  </si>
  <si>
    <t>unqualified teachers, test discriminates against the poor</t>
  </si>
  <si>
    <t>20060509HalfOfNewTeachersQuitWithin5YrsStudy.pdf</t>
  </si>
  <si>
    <t>5 /9 /2006</t>
  </si>
  <si>
    <t>Half of new teachers quit within 5 years: study</t>
  </si>
  <si>
    <t>ttp://news.yahoo.com/s/nm/20060509/us_nm/life_teachers_dc_2</t>
  </si>
  <si>
    <t>because of</t>
  </si>
  <si>
    <t>poor working conditions, low salary, average teacher</t>
  </si>
  <si>
    <t>20060509MostWithEyeFungusUsedBauschLomb.pdf</t>
  </si>
  <si>
    <t>Most With Eye Fungus Used Bausch &amp; Lomb</t>
  </si>
  <si>
    <t>http://news.yahoo.com/s/ap/20060509/ap_on_he_me/eye_fungus</t>
  </si>
  <si>
    <t>20060509NewbornSurvivalRateRanksLowUS.pdf</t>
  </si>
  <si>
    <t>U.S. Newborn Survival Rate Ranks Low</t>
  </si>
  <si>
    <t>http://news.yahoo.com/s/ap/20060509/ap_on_he_me/infant_mortality</t>
  </si>
  <si>
    <t>African-American babies are twice as likely as white infants to be premature, to have a low birth weight, and to die at birth</t>
  </si>
  <si>
    <t>contribute, lead to, factors,</t>
  </si>
  <si>
    <t>healthy,</t>
  </si>
  <si>
    <t>20060509NursingHomeAdmissionPredicatableInMiddleAge.pdf</t>
  </si>
  <si>
    <t>Nursing home admission predictable in middle-age</t>
  </si>
  <si>
    <t>http://news.yahoo.com/s/nm/20060509/hl_nm/nursing_home_dc</t>
  </si>
  <si>
    <t>modifiable factors increase the risk of requiring nursing home care later in life,</t>
  </si>
  <si>
    <t>community-developing adults</t>
  </si>
  <si>
    <t>nursing home admission</t>
  </si>
  <si>
    <t>lifestyle-related factors in middle age</t>
  </si>
  <si>
    <t>substantially increased the risk,  may lower the risk,</t>
  </si>
  <si>
    <t>20060509OralAndAnalSexIncreasingAmongTeens.pdf</t>
  </si>
  <si>
    <t>Oral and Anal Sex Increasing among Teens</t>
  </si>
  <si>
    <t>http://news.yahoo.com/s/nm/20060509/hl_nm/sex_teens_dc</t>
  </si>
  <si>
    <t>those 12-25 attending STD clinics in Balitmore</t>
  </si>
  <si>
    <t>20060509RejectsGreenTeaHealthClaimFDA.pdf</t>
  </si>
  <si>
    <t>FDA Rejects Health Claim for Green Tea</t>
  </si>
  <si>
    <t>http://news.yahoo.com/s/ap/20060509/ap_on_he_me/diet_green_tea_fda</t>
  </si>
  <si>
    <t>no credible scientific evidence that drinking green tea reduces the risk of heart disease,</t>
  </si>
  <si>
    <t>drinking green tea</t>
  </si>
  <si>
    <t>reduces the risk, does not reduce, confers health benefits,</t>
  </si>
  <si>
    <t>health claim</t>
  </si>
  <si>
    <t>20060509RisingNumberOfSchoolsFacePenalties.pdf</t>
  </si>
  <si>
    <t>Rising Number of Schools Face Penalties</t>
  </si>
  <si>
    <t>http://news.yahoo.com/s/ap/20060509/ap_on_re_us/school_makeovers_2</t>
  </si>
  <si>
    <t>adequate yearly progress (AYP), members of racial groups</t>
  </si>
  <si>
    <t>20060509StatesUnderestimateObesityProblemUS.pdf</t>
  </si>
  <si>
    <t>US states underestimate obesity problem</t>
  </si>
  <si>
    <t>female respondents underestimate their weight, on average, while men often add inches to their actual height.</t>
  </si>
  <si>
    <t>20060509VisualTestCouldHelpDiagnoseDementias.pdf</t>
  </si>
  <si>
    <t>Visual test could help diagnose dementias - study</t>
  </si>
  <si>
    <t>http://news.yahoo.com/s/nm/20060509/hl_nm/alzheimers_dc</t>
  </si>
  <si>
    <t>Alzheimer's patients have difficulty choosing the odd scene</t>
  </si>
  <si>
    <t>inability to pick the odd scene from a group</t>
  </si>
  <si>
    <t>having Alzheimer's</t>
  </si>
  <si>
    <t>20060509WomenGetPaternalCluesInMensFaces.pdf</t>
  </si>
  <si>
    <t>Women Get Paternal Clues in Men's Faces</t>
  </si>
  <si>
    <t>http://www.usatoday.com/tech/science/discoveries/2006-05-09-face-study_x.htm</t>
  </si>
  <si>
    <t>like children, short-term romance, long-term romance</t>
  </si>
  <si>
    <t>20060511DoctorsChallengeClaimsOfVioxxStudy.pdf</t>
  </si>
  <si>
    <t>5 /11/2006</t>
  </si>
  <si>
    <t>Doctors challenge Claims of Vioxx Study</t>
  </si>
  <si>
    <t>http://news.yahoo.com/s/ap/20060513/ap_on_he_me/merck_vioxx_study</t>
  </si>
  <si>
    <t>Vioxx users had a 92 percent higher risk of heart attack, stroke and death than patients taking dummy pills.</t>
  </si>
  <si>
    <t>taking Vioxx</t>
  </si>
  <si>
    <t>quit smoking</t>
  </si>
  <si>
    <t>20060511FdaOksPfizerAntiSmokingPill.pdf</t>
  </si>
  <si>
    <t>FDA OKs Pfizer Anti-Smoking Pill</t>
  </si>
  <si>
    <t>http://news.yahoo.com/s/ap/20060511/ap_on_he_me/anti_smoking_pill</t>
  </si>
  <si>
    <t>help smokers quit</t>
  </si>
  <si>
    <t>20060511ScientistsDisagreeOnAbortionPillRole.pdf</t>
  </si>
  <si>
    <t>Scientists Disagree on Abortion Pill Role</t>
  </si>
  <si>
    <t>http://news.yahoo.com/s/ap/20060511/ap_on_he_me/abortion_pill</t>
  </si>
  <si>
    <t>those taking abortion pill who died from rare bacterial infection were taking RU-486.</t>
  </si>
  <si>
    <t>death from a rare bacterial infection</t>
  </si>
  <si>
    <t>abortion pill RU-486</t>
  </si>
  <si>
    <t>pill role, drug is not safe, linked, link, contributing to, cause of death</t>
  </si>
  <si>
    <t>20060511ShouldMomsPayBe$134121.pdf</t>
  </si>
  <si>
    <t>Should Mom's pay be $134,121?</t>
  </si>
  <si>
    <t>WSJ</t>
  </si>
  <si>
    <t>http://online.wsj.com/public/article/SB114727305781048978-kwFxDD_AgTeEN70_cZN_Wqrrsyc_20060610.html</t>
  </si>
  <si>
    <t>replacement pay</t>
  </si>
  <si>
    <t>20060518SpiritualityMayHelpLowerBloodPressure.pdf</t>
  </si>
  <si>
    <t>5 /18/2006</t>
  </si>
  <si>
    <t>Spirituality May Help Lower Blood Pressure</t>
  </si>
  <si>
    <t>http://news.yahoo.com/s/hsn/20060518/hl_hsn/spiritualitymayhelplowerbloodpressure</t>
  </si>
  <si>
    <t>people involved with religious activities had significantly lower blood pressure than people who did not,</t>
  </si>
  <si>
    <t>Jackson, Miss. heart study</t>
  </si>
  <si>
    <t>involved in religious activities</t>
  </si>
  <si>
    <t>may buffer, have a protective effect,</t>
  </si>
  <si>
    <t>20060526HeartyDrinkersHaveHealthyHearts.pdf</t>
  </si>
  <si>
    <t>5 /26/2006</t>
  </si>
  <si>
    <t>Hearty Drinkers Have Healthy Hearts</t>
  </si>
  <si>
    <t>WebMD</t>
  </si>
  <si>
    <t>http://www.webmd.com/content/Article/122/114879.htm</t>
  </si>
  <si>
    <t>The more women drink -- and the more often men drink -- the healthier their hearts.</t>
  </si>
  <si>
    <t>57,000 middle age Danes</t>
  </si>
  <si>
    <t>heart desease</t>
  </si>
  <si>
    <t>drink alcohol: frequency per day &amp; total quantity</t>
  </si>
  <si>
    <t>depend on, a beneficial effect, cut their risk,</t>
  </si>
  <si>
    <t>drink the most</t>
  </si>
  <si>
    <t>20060530TwoOfThreeCollegeStudentsGoIntoDebt.pdf</t>
  </si>
  <si>
    <t>5 /30/2006</t>
  </si>
  <si>
    <t>2 of 3 college grads go into debt</t>
  </si>
  <si>
    <t>http://news.yahoo.com/s/ap/20060530/ap_on_go_ot/student_loans&amp;p</t>
  </si>
  <si>
    <t>average student loan</t>
  </si>
  <si>
    <t>students by state</t>
  </si>
  <si>
    <t>total debt</t>
  </si>
  <si>
    <t>20060606BarnaFaithHasGreatlyTransformedTheirLife.pdf</t>
  </si>
  <si>
    <t>6 /6 /2006</t>
  </si>
  <si>
    <t>Half of Americans Say Faith Has "Greatly Transformed" Their Life</t>
  </si>
  <si>
    <t>http://www.barna.org/FlexPage.aspx?Page=BarnaUpdate&amp;BarnaUpdateID=240</t>
  </si>
  <si>
    <t>half of all American adults said that their life has been "greatly transformed" by their religious faith.</t>
  </si>
  <si>
    <t>faith-oriented behaviors</t>
  </si>
  <si>
    <t>sex, part of the US, race, religious faith</t>
  </si>
  <si>
    <t>20060619BarnaUpdateHouseWorship.pdf</t>
  </si>
  <si>
    <t>6 /19/2006</t>
  </si>
  <si>
    <t>06/20/2006 Barna Update: House Worship</t>
  </si>
  <si>
    <t>9% of adults attend a house church during a typical week. one out of five adults attends a house church at least once a month.</t>
  </si>
  <si>
    <t>20060623usBlacksHearBetterThanWhites.pdf</t>
  </si>
  <si>
    <t>6 /23/2006</t>
  </si>
  <si>
    <t>U.S. Blacks Hear Better Than Whites</t>
  </si>
  <si>
    <t>http://news.yahoo.com/s/hsn/20060624/hl_hsn/usblackshearbetterthanwhites;_ylt=AgtyH2289K_D8IUJL7hu.OKs0NUE</t>
  </si>
  <si>
    <t>study finds that blacks have better hearing than whites, and women of all ages hear better than men</t>
  </si>
  <si>
    <t>hearing threshold</t>
  </si>
  <si>
    <t>race, sex</t>
  </si>
  <si>
    <t>hearing levels</t>
  </si>
  <si>
    <t>6 /26/2006</t>
  </si>
  <si>
    <t>20060626SurgeonGeneralWarnsOfSecondHandSmoke.pdf</t>
  </si>
  <si>
    <t>Surgeon general warns of secondhand smoke</t>
  </si>
  <si>
    <t>http://news.yahoo.com/s/ap/20060628/ap_on_he_me/involuntary_smoking_11</t>
  </si>
  <si>
    <t>secondhand smoke causes heart disease, lung cancer and a list of other illnesses.</t>
  </si>
  <si>
    <t>second hand smoke exposure</t>
  </si>
  <si>
    <t>harms, health hazard, die as a result, vulnerable, at risk, triggered, worsened, spark damage, lead</t>
  </si>
  <si>
    <t>involuntary smoking, serious health hazard, overwhelming scientific evidence</t>
  </si>
  <si>
    <t>20060705GenesInteractToAffectBreastCancerSurvival.pdf</t>
  </si>
  <si>
    <t>7 /5 /2006</t>
  </si>
  <si>
    <t>Genes Interact to Affect Breast Cancer Survival</t>
  </si>
  <si>
    <t>http://news.yahoo.com/s/nm/20060705/hl_nm/genes_dc</t>
  </si>
  <si>
    <t>A variation of a cancer-causing gene called SNP309 interacts with p53, to influence a woman's odds of surviving breast cancer,</t>
  </si>
  <si>
    <t>breast cancer patients</t>
  </si>
  <si>
    <t>survive breast cancer</t>
  </si>
  <si>
    <t>Interaction of two genes</t>
  </si>
  <si>
    <t>reduce survival, influence a woman's odds of surviving breast cancer, affect survival</t>
  </si>
  <si>
    <t>"certain P35 changes"</t>
  </si>
  <si>
    <t>20060710BarnaPastorsStruggle.pdf</t>
  </si>
  <si>
    <t>7 /10/2006</t>
  </si>
  <si>
    <t>Pastors Feel Confident in Ministry, But Many Struggle in their Interaction with Others</t>
  </si>
  <si>
    <t>http://www.barna.org/FlexPage.aspx?Page=BarnaUpdate&amp;BarnaUpdateID=242</t>
  </si>
  <si>
    <t>influences,</t>
  </si>
  <si>
    <t>most likely, most common, many, most, largest gaps</t>
  </si>
  <si>
    <t>gaps, under-appreciated,</t>
  </si>
  <si>
    <t>20060714FindingMayLeadToSkinTestForAlzheimers.pdf</t>
  </si>
  <si>
    <t>7 /14/2006</t>
  </si>
  <si>
    <t>Finding may lead to skin test for Alzheimer's</t>
  </si>
  <si>
    <t>http://news.yahoo.com/s/nm/20060815/hl_nm/alzheimers_dc_1</t>
  </si>
  <si>
    <t>the Erk 1/2 response in Alzheimer's patients was different from that seen in tissues taken from other people.</t>
  </si>
  <si>
    <t>Mentally-impaired (dementia) patients</t>
  </si>
  <si>
    <t>Difference in the Erk 1/2 response</t>
  </si>
  <si>
    <t>Alzheimer's patients vs. non-Alzheimer's</t>
  </si>
  <si>
    <t>different response</t>
  </si>
  <si>
    <t>20060715CoffeeMightTriggerFirstHeartAttackInSome.pdf</t>
  </si>
  <si>
    <t>7 /15/2006</t>
  </si>
  <si>
    <t>Coffee Might Trigger First Heart Attack in Some</t>
  </si>
  <si>
    <t>http://news.yahoo.com/s/hsn/20060815/hl_hsn/coffeemighttriggerfirstheartattackinsome</t>
  </si>
  <si>
    <t>light or moderate coffee consumption was linked to a higher incidence of first, nonfatal heart attacks</t>
  </si>
  <si>
    <t>Costa Rica heart attack victims</t>
  </si>
  <si>
    <t>heart risk</t>
  </si>
  <si>
    <t>coffee: light vs. heavy</t>
  </si>
  <si>
    <t>might trigger, may set off, raise, higher incience</t>
  </si>
  <si>
    <t>Light coffee is 1 or less per day</t>
  </si>
  <si>
    <t>20060724DadsMoreLikelyThanMomsToPassOnMS.pdf</t>
  </si>
  <si>
    <t>7 /24/2006</t>
  </si>
  <si>
    <t>Dads More Likely Than Moms to Pass on MS</t>
  </si>
  <si>
    <t>http://news.yahoo.com/s/hsn/20060725/hl_hsn/dadsmorelikelythanm</t>
  </si>
  <si>
    <t>Men with multiple sclerosis are more than twice as likely than women with the illness to pass it on to their children</t>
  </si>
  <si>
    <t>Adults with MS (multiple sclorsis)</t>
  </si>
  <si>
    <t>MS in children</t>
  </si>
  <si>
    <t>Gender; Men vs. women</t>
  </si>
  <si>
    <t>pass it on, got the desease from the father</t>
  </si>
  <si>
    <t>has MS</t>
  </si>
  <si>
    <t>20060725BiggerTablewareHelpsWidenWaistlines.pdf</t>
  </si>
  <si>
    <t>7 /25/2006</t>
  </si>
  <si>
    <t>Bigger Tableware Helps Widen Waistlines</t>
  </si>
  <si>
    <t>http://news.yahoo.com/s/hsn/20060725/hl_hsn/biggertablewarehelpswidenwaistlines</t>
  </si>
  <si>
    <t>doubling the size of someone's bowl increased how much people took by 31 percent.  Larger scoop increased amount by 14.5%.</t>
  </si>
  <si>
    <t>adult nutrition experts</t>
  </si>
  <si>
    <t>amount of ice cream served</t>
  </si>
  <si>
    <t>size of serving bowl or serving spoon</t>
  </si>
  <si>
    <t>influences, increased, couldn't help themselves, tripped up, leading one to over-serve</t>
  </si>
  <si>
    <t>20060725CharlesMurrayAcidTestsEducationNCLB.pdf</t>
  </si>
  <si>
    <t>Acid Tests [for NCLB]</t>
  </si>
  <si>
    <t>http://www.opinionjournal.com/forms/printThis.html?id=110008701</t>
  </si>
  <si>
    <t>changing the difificulty of a test can change the gap between subgroups</t>
  </si>
  <si>
    <t>pass a test</t>
  </si>
  <si>
    <t>pass percentages</t>
  </si>
  <si>
    <t>20060725DiabetesStudyHasWarningForObeseYoungsters.pdf</t>
  </si>
  <si>
    <t>Diabetes study has warning for obese youngsters</t>
  </si>
  <si>
    <t>http://news.yahoo.com/s/nm/20060725/hl_nm/diabetes_dc</t>
  </si>
  <si>
    <t>Type 2 diabetes before age 20 leads to a high risk of kidney disease and death by middle age,</t>
  </si>
  <si>
    <t>Pima indians</t>
  </si>
  <si>
    <t>Death</t>
  </si>
  <si>
    <t>Type 2 diabetes before age 20</t>
  </si>
  <si>
    <t>leads to, will be more prevalent, has led,</t>
  </si>
  <si>
    <t>obesity</t>
  </si>
  <si>
    <t>20060725DiabeticKidsFaceHigherRisksLater.pdf</t>
  </si>
  <si>
    <t>Diabetic kids face higher risks later</t>
  </si>
  <si>
    <t>http://news.yahoo.com/s/ap/20060725/ap_on_he_me/diabetes_risks_children</t>
  </si>
  <si>
    <t>Children who get obesity-related diabetes face a much higher risk of kidney failure and death by middle age than people who develop diabetes as adults,</t>
  </si>
  <si>
    <t>Pima Indians of Arizona with type II diabetes</t>
  </si>
  <si>
    <t>death or end-stage kidney failure</t>
  </si>
  <si>
    <t>onset during childhood or later</t>
  </si>
  <si>
    <t>epidemic of type 2 diabetes among children</t>
  </si>
  <si>
    <t>20060725EstratestDoublesBreastCancerRisk.pdf</t>
  </si>
  <si>
    <t>Study: Estratest doubles breast cancer risk</t>
  </si>
  <si>
    <t>http://news.yahoo.com/s/ap/20060726/ap_on_he_me/estrogen_breast_cancer</t>
  </si>
  <si>
    <t>Older women who take hormone pills that combine estrogen and testosterone more than double their risk of breast cancer</t>
  </si>
  <si>
    <t>older women</t>
  </si>
  <si>
    <t>take hormone pills</t>
  </si>
  <si>
    <t>double their risk, increase, linking pill to outcomes, eases hot-flash risk</t>
  </si>
  <si>
    <t>take hormone pills, breast cancer</t>
  </si>
  <si>
    <t>20060725LifestyleOfYoungMalesLeadsToHigherDeathRate.pdf</t>
  </si>
  <si>
    <t>Lifestyle of young males leads to higher death rate</t>
  </si>
  <si>
    <t>http://news.yahoo.com/s/nm/20060725/hl_nm/men_dc</t>
  </si>
  <si>
    <t>people ages 15-44 in 31 countries</t>
  </si>
  <si>
    <t>causes of death</t>
  </si>
  <si>
    <t>gender: men vs. women</t>
  </si>
  <si>
    <t>raise the risk.</t>
  </si>
  <si>
    <t>potentially-avoidable reasons, suicide</t>
  </si>
  <si>
    <t>20060727ObesityWeightsMore HeavilyOnWomenThanMen.pdf</t>
  </si>
  <si>
    <t>7 /27/2006</t>
  </si>
  <si>
    <t>Obesity weighs more heavily on women than men</t>
  </si>
  <si>
    <t>http://news.yahoo.com/s/nm/20060727/hl_nm/obesity_women_dc</t>
  </si>
  <si>
    <t>overweight or obese adults</t>
  </si>
  <si>
    <t>mortality, perfect years lost</t>
  </si>
  <si>
    <t>gender, men vs. women</t>
  </si>
  <si>
    <t>greater burden, overweight cost ...,  obesity cost,</t>
  </si>
  <si>
    <t>Quality-adjusted life year (QALY)</t>
  </si>
  <si>
    <t>20060727WHOsunExposureKills60kEachYear.pdf</t>
  </si>
  <si>
    <t>WHO: Sun Exposure Kills 60,000 Worldwide Each Year</t>
  </si>
  <si>
    <t>American Cancer Soci</t>
  </si>
  <si>
    <t>http://health.yahoo.com/news/_164871</t>
  </si>
  <si>
    <t>World-wide population</t>
  </si>
  <si>
    <t>people killed</t>
  </si>
  <si>
    <t>UV radiation</t>
  </si>
  <si>
    <t>due to, caused by, killed</t>
  </si>
  <si>
    <t>world-wide</t>
  </si>
  <si>
    <t>20060812HIVpreventionPillShowsEarlyPromise.pdf</t>
  </si>
  <si>
    <t>8 /12/2006</t>
  </si>
  <si>
    <t>HIV prevention pill shows early promise</t>
  </si>
  <si>
    <t>http://health.yahoo.com/news/_165386</t>
  </si>
  <si>
    <t>fewer people versus higher perentage, Viread is "safe"</t>
  </si>
  <si>
    <t>20060813WeddingsBoostMood.pdf</t>
  </si>
  <si>
    <t>8 /13/2006</t>
  </si>
  <si>
    <t>Weddings boost mood: study</t>
  </si>
  <si>
    <t>http://health.yahoo.com/news/_165404</t>
  </si>
  <si>
    <t>more depressed cut depression the most after marriage</t>
  </si>
  <si>
    <t>before and after first marriage</t>
  </si>
  <si>
    <t>20060814BarnaSurveyOffersProfileOfHowAmericansSeeThemselves.pdf</t>
  </si>
  <si>
    <t>8 /14/2006</t>
  </si>
  <si>
    <t>Barna Survey Offers a Profile of How Americans See Themselves</t>
  </si>
  <si>
    <t>http://www.barna.org/FlexPage.aspx?Page=BarnaUpdate&amp;BarnaUpdateID=243</t>
  </si>
  <si>
    <t>various self-perceptions</t>
  </si>
  <si>
    <t xml:space="preserve"> various</t>
  </si>
  <si>
    <t>stressed out, in debt, overweight,</t>
  </si>
  <si>
    <t>20060815ChemoHarmsMoreBreastCancerPatients.pdf</t>
  </si>
  <si>
    <t>8 /15/2006</t>
  </si>
  <si>
    <t>Chemo Harms More Breast Cancer Patients</t>
  </si>
  <si>
    <t>http://news.yahoo.com/s/ap/20060815/ap_on_he_me/breast_cancer</t>
  </si>
  <si>
    <t>breast cancer patients under 64</t>
  </si>
  <si>
    <t>side-effects</t>
  </si>
  <si>
    <t>gets chemotheraphy</t>
  </si>
  <si>
    <t>20060815CoffeeAsHealthDrinkStudiesFindSomeBenefits.pdf</t>
  </si>
  <si>
    <t>Coffee as a Health Drink?  Studies Find Some Benefits</t>
  </si>
  <si>
    <t>http://www.nytimes.com/2006/08/15/health/nutrition/15coff.html?</t>
  </si>
  <si>
    <t>coffee reduces the risk of several serious ailments, including diabetes, heart disease and cirrhosis of the liver.</t>
  </si>
  <si>
    <t>various</t>
  </si>
  <si>
    <t>amount of coffee</t>
  </si>
  <si>
    <t>reduces, help control</t>
  </si>
  <si>
    <t>4-6 cups of coffee a day, more antioxidants</t>
  </si>
  <si>
    <t>20060818StudyFindsStandardObesityTestBadlyFlawed.pdf</t>
  </si>
  <si>
    <t>8 /18/2006</t>
  </si>
  <si>
    <t>Study finds standard "obesity" test badly flawed</t>
  </si>
  <si>
    <t>http://today.reuters.com/news/articlenews.aspx?type=healthNews&amp;storyID=2006-08-18T132037Z_01_L17785946_RTRUKOC_0_US-OBESITY.xml&amp;</t>
  </si>
  <si>
    <t>waist-to-hip was the best predictor of heart attack risk.</t>
  </si>
  <si>
    <t>heart attack risk</t>
  </si>
  <si>
    <t>BMI, Waist-hip ratio, waist measure, hip measure</t>
  </si>
  <si>
    <t>"due to"</t>
  </si>
  <si>
    <t>tests are badly "flawed",  overweight, obese</t>
  </si>
  <si>
    <t>20060822NewBreedOfDietPills.pdf</t>
  </si>
  <si>
    <t>8 /22/2006</t>
  </si>
  <si>
    <t>New Breed of 'Diet' Pills</t>
  </si>
  <si>
    <t>http://online.wsj.com/public/article/SB115620617571041689-drduK8S5NbekLyKBDDnWZ8rINrI_20070822.html</t>
  </si>
  <si>
    <t>overweight adults</t>
  </si>
  <si>
    <t>obesity, chronic disease</t>
  </si>
  <si>
    <t>20060825TallerPeopleAreSmarter.pdf</t>
  </si>
  <si>
    <t>8 /25/2006</t>
  </si>
  <si>
    <t>Taller People are Smarter: Study</t>
  </si>
  <si>
    <t>http://news.yahoo.com/s/nm/20060825/ts_nm/economy_height_dc</t>
  </si>
  <si>
    <t>A height advantage of 4" equated with a 10% increase in wages on average</t>
  </si>
  <si>
    <t>kids in UK and US</t>
  </si>
  <si>
    <t>"significantly better"</t>
  </si>
  <si>
    <t>cognitive tests,</t>
  </si>
  <si>
    <t>20060826CalifCitySecondhandSmokeNuisance.pdf</t>
  </si>
  <si>
    <t>8 /26/2006</t>
  </si>
  <si>
    <t>Calif.city: Secondhand smoke a nuisance</t>
  </si>
  <si>
    <t>http://news.yahoo.com/s/ap/20060826/ap_on_he_me/civil_smoking</t>
  </si>
  <si>
    <t>deaths from heart disease</t>
  </si>
  <si>
    <t>second-hand smoke exposure</t>
  </si>
  <si>
    <t>attributed to,</t>
  </si>
  <si>
    <t>civility, second-hand smoke exposure</t>
  </si>
  <si>
    <t>20060826ViolentVideoGameBanBlockedLA.pdf</t>
  </si>
  <si>
    <t>Violent Video Games Ban in LA. Blocked</t>
  </si>
  <si>
    <t>teenagers</t>
  </si>
  <si>
    <t>"psychologically harmful"</t>
  </si>
  <si>
    <t>video games</t>
  </si>
  <si>
    <t>"interactive feature can encourage violence"</t>
  </si>
  <si>
    <t>"average person"</t>
  </si>
  <si>
    <t>"morbid interest in violence" "patently offensive"</t>
  </si>
  <si>
    <t>20060827TeacherGenderAffectsLearning.pdf</t>
  </si>
  <si>
    <t>8 /27/2006</t>
  </si>
  <si>
    <t>Study: Teacher's gender affects learning</t>
  </si>
  <si>
    <t>http://news.yahoo.com/s/ap/20060827/ap_on_re_us/boys_girls</t>
  </si>
  <si>
    <t>"having a teacher of the same sex hurts a student's academic progress"</t>
  </si>
  <si>
    <t>25,000 US eighth graders</t>
  </si>
  <si>
    <t>student learning</t>
  </si>
  <si>
    <t>Teacher's gender</t>
  </si>
  <si>
    <t>affects, hurts, narrow, gain, influence, raised</t>
  </si>
  <si>
    <t>20060828Barna911NoLastingIInfluenceOnAmericansFaith.pdf</t>
  </si>
  <si>
    <t>8 /28/2006</t>
  </si>
  <si>
    <t>Five Years Later: 9/11 Attacks Show No Lasting Influence on Americans' Faith</t>
  </si>
  <si>
    <t>http://www.barna.org/FlexPage.aspx?Page=BarnaUpdate&amp;BarnaUpdateID=244</t>
  </si>
  <si>
    <t>American's faith</t>
  </si>
  <si>
    <t>9/11 attack</t>
  </si>
  <si>
    <t>influence</t>
  </si>
  <si>
    <t>faith, "born-again christians" evangelical, upscal</t>
  </si>
  <si>
    <t>20060828TobaccoFreeWithMayoClinicTobaccoQuitline081006.pdf</t>
  </si>
  <si>
    <t>Tobacco Free With Mayo Clinic Tobacco Quitline</t>
  </si>
  <si>
    <t>Mayo Clinic MMSI</t>
  </si>
  <si>
    <t>http://www.mmsiservices.com/news/tobacco_free_081006.html</t>
  </si>
  <si>
    <t>smokers</t>
  </si>
  <si>
    <t>telephone-based cessation program</t>
  </si>
  <si>
    <t>dying of [from] tobacco-related diseases.</t>
  </si>
  <si>
    <t>quit</t>
  </si>
  <si>
    <t>20060831AngerToughOnTheLungs.pdf</t>
  </si>
  <si>
    <t>8 /31/2006</t>
  </si>
  <si>
    <t>Anger tough on the Lungs</t>
  </si>
  <si>
    <t>http://health.yahoo.com/news/healthday/angertoughonthelungs</t>
  </si>
  <si>
    <t>lung function appeared to decline as anger numbers rose; men with higher levels of hostility had a faster rate of natural decline in lung function</t>
  </si>
  <si>
    <t>Men aged 45 to 86</t>
  </si>
  <si>
    <t>lung function</t>
  </si>
  <si>
    <t>level of hostility</t>
  </si>
  <si>
    <t>linked, affect, disrupt, trigger, put, link, predict, intervene,</t>
  </si>
  <si>
    <t>strongly</t>
  </si>
  <si>
    <t>20060831CancerResearchersAnnounceGeneTherapySuccess.pdf</t>
  </si>
  <si>
    <t>Cancer Researchers Announce Gene Therapy Success</t>
  </si>
  <si>
    <t>http://health.yahoo.com/news/166060</t>
  </si>
  <si>
    <t>cancer patients</t>
  </si>
  <si>
    <t>cancer-free</t>
  </si>
  <si>
    <t>genetically modified T-cells</t>
  </si>
  <si>
    <t>20060831CommonPrenatalTestsCarryLowMiscarriageRisk.pdf</t>
  </si>
  <si>
    <t>Common Prenatal Tests Carry Low Miscarriage Risk</t>
  </si>
  <si>
    <t>http://health.yahoo.com/news/166059</t>
  </si>
  <si>
    <t>no difference between CVS and amniocentesis -- after factoring in maternal and gestational age</t>
  </si>
  <si>
    <t>miscarriage</t>
  </si>
  <si>
    <t>CVS vs. amniocentesis</t>
  </si>
  <si>
    <t>20060831InfantDeathsAfterC-SectionsRiseInLowRiskPregnancies.pdf</t>
  </si>
  <si>
    <t>Infant Deaths After C-Sections Rise Even In Low-Risk Pregnancies</t>
  </si>
  <si>
    <t>http://health.yahoo.com/news/166071</t>
  </si>
  <si>
    <t>the death rate among neonatal infants delivered by Caesarean section was more than twice that of infants delivered vaginally.</t>
  </si>
  <si>
    <t>have higher death rates, putting babies at increased risk</t>
  </si>
  <si>
    <t>twice as likely 1 per 1,000</t>
  </si>
  <si>
    <t>20060831JuiceCouldHelpStaveOffAlzheimersStudy.pdf</t>
  </si>
  <si>
    <t>Juice could help stave off Alzheimer's: study</t>
  </si>
  <si>
    <t>http://news.yahoo.com/s/afp/20060831/ts_alt_afp/ushealthalzheimers</t>
  </si>
  <si>
    <t>Among those who drank juice once a week, the risk was reduced by 16 percent.</t>
  </si>
  <si>
    <t>dementia-free people</t>
  </si>
  <si>
    <t>developing alzheimer's</t>
  </si>
  <si>
    <t>drink juice</t>
  </si>
  <si>
    <t>cut, protective benefits, stronger effect, more beneficial</t>
  </si>
  <si>
    <t>"drink juice", "once a week" "risk of developing Alzheimer's"</t>
  </si>
  <si>
    <t>20060902StudyFindsSilverFillingsNotHarmful.pdf</t>
  </si>
  <si>
    <t>9 /2 /2006</t>
  </si>
  <si>
    <t>Study Finds Silver Fillings Not Harmful</t>
  </si>
  <si>
    <t>http://news.yahoo.com/s/ap/20060902/ap_on_he_me/dental_mercury</t>
  </si>
  <si>
    <t>amalgam (silver) fillings</t>
  </si>
  <si>
    <t>"not harmful", toxic metal,</t>
  </si>
  <si>
    <t>20060903HealthExpertsObesityPandemicLooms.pdf</t>
  </si>
  <si>
    <t>9 /3 /2006</t>
  </si>
  <si>
    <t>Health Experts: Obesity Pandemic Looms</t>
  </si>
  <si>
    <t>http://news.yahoo.com/s/ap/20060903/ap_on_he_me/obesity_conference</t>
  </si>
  <si>
    <t>putting them at a higher risk</t>
  </si>
  <si>
    <t>obesity pandemic looms,  overweight, obese</t>
  </si>
  <si>
    <t>20060904OlderDadMayHaveKidsWithAutism.pdf</t>
  </si>
  <si>
    <t>9 /4 /2006</t>
  </si>
  <si>
    <t>Older dads may have kids with autism</t>
  </si>
  <si>
    <t>http://news.yahoo.com/s/ap/20060904/ap_on_he_me/autism_dads__age</t>
  </si>
  <si>
    <t>Men who become fathers in their 40s or older are much (6 times) more likely to have autistic children than younger dads,</t>
  </si>
  <si>
    <t>Israeli jews born in 1980s (now 17-18)</t>
  </si>
  <si>
    <t>autistic children</t>
  </si>
  <si>
    <t>age of dad</t>
  </si>
  <si>
    <t>impact</t>
  </si>
  <si>
    <t>older men, younger men,</t>
  </si>
  <si>
    <t>20060905TelephoneTelepathy.pdf</t>
  </si>
  <si>
    <t>9 /5 /2006</t>
  </si>
  <si>
    <t>Telephone Telepathy</t>
  </si>
  <si>
    <t>http://news.yahoo.com/s/nm/20060905/od_uk_nm/oukoe_uk_britain_t</t>
  </si>
  <si>
    <t>unlikely to be due to chance</t>
  </si>
  <si>
    <t>correctly identify caller/mailer</t>
  </si>
  <si>
    <t>select person to call or mail</t>
  </si>
  <si>
    <t>precognition exists</t>
  </si>
  <si>
    <t>20060908DriversLicenseLimitsReduceTeenCrashes.pdf</t>
  </si>
  <si>
    <t>9 /8 /2006</t>
  </si>
  <si>
    <t>Driver's-License Limits Reduce Teen Crashes</t>
  </si>
  <si>
    <t>http://news.yahoo.com/s/hsn/20060909/hl_hsn/driverslicenselimitsreduceteencrashes</t>
  </si>
  <si>
    <t>teen crashes</t>
  </si>
  <si>
    <t>teen driving</t>
  </si>
  <si>
    <t>reduced accidents, is responsible for, decrease</t>
  </si>
  <si>
    <t>20060908MiamiLAtopListOfUSCellphoneChatterers.pdf</t>
  </si>
  <si>
    <t>Miami, LA top list of US cellphone chatterers</t>
  </si>
  <si>
    <t>http://news.yahoo.com/s/nm/20060908/od_nm/life_phones1_dc</t>
  </si>
  <si>
    <t>because, cut</t>
  </si>
  <si>
    <t>telephone chatterers (frequency vs. severity)</t>
  </si>
  <si>
    <t>20060909HIVInfectionsAmong ThaiWivesRising.pdf</t>
  </si>
  <si>
    <t>9 /9 /2006</t>
  </si>
  <si>
    <t>HIV infections among Thai wives risking: report</t>
  </si>
  <si>
    <t>http://news.yahoo.com/s/afp/20060909/hl_afp/healthaidsthailand_060909063144</t>
  </si>
  <si>
    <t>More than 30 percent of the estimated 17,000 new HIV cases last year were wives,</t>
  </si>
  <si>
    <t>"30% of new infections are wives" vs. "X% of wives became infected"  Unmarried women = teenagers</t>
  </si>
  <si>
    <t>20060910GasPricesDropNearly22CentsUS.pdf</t>
  </si>
  <si>
    <t>9 /10/2006</t>
  </si>
  <si>
    <t>US gas prices drop nearly 22 cents</t>
  </si>
  <si>
    <t>http://news.yahoo.com/s/ap/20060910/ap_on_bi_ge/gas_prices</t>
  </si>
  <si>
    <t>national average gas price</t>
  </si>
  <si>
    <t>20060910NationsCrimeRateHits32YearLow.pdf</t>
  </si>
  <si>
    <t>Nation's crime rate hits 32-year low</t>
  </si>
  <si>
    <t>http://news.yahoo.com/s/ap/20060911/ap_on_re_us/crime</t>
  </si>
  <si>
    <t>20060911BarnaTeensTwentiesSpirituality.pdf</t>
  </si>
  <si>
    <t>9 /11/2006</t>
  </si>
  <si>
    <t>3 /3 /2006</t>
  </si>
  <si>
    <t>Safer Neighborhoods are Fitter Neighborhoods</t>
  </si>
  <si>
    <t>http://news.yahoo.com/s/hsn/20060305/hl_hsn/saferneighborhoodsarefitterneighborhoods</t>
  </si>
  <si>
    <t>Respondents who believed they lived in low-crime neighborhoods were 30% to 50% more likely to be in good health than opposite</t>
  </si>
  <si>
    <t>adults</t>
  </si>
  <si>
    <t>good physical activity</t>
  </si>
  <si>
    <t>believing you live in a low-crime neighborhood</t>
  </si>
  <si>
    <t>20060306BarnaFaithRevolutionaries.pdf</t>
  </si>
  <si>
    <t>3 /6 /2006</t>
  </si>
  <si>
    <t>Faith Revolutionaries Stand Out From the Crowd</t>
  </si>
  <si>
    <t>born again Christians</t>
  </si>
  <si>
    <t>Revolutionary vs. non-revolutionary</t>
  </si>
  <si>
    <t>20060307CoffeeMaySpellHeartTroubleForSome.pdf</t>
  </si>
  <si>
    <t>3 /7 /2006</t>
  </si>
  <si>
    <t>Coffee May Spell Heart Trouble for Some</t>
  </si>
  <si>
    <t>http://news.yahoo.com/s/ap/20060307/ap_on_he_me/diet_coffee_heart</t>
  </si>
  <si>
    <t>For slow metabolizers, those drinking 2+ cups  were 36% more likely to have a non-fatal heart attack than those drinking none.</t>
  </si>
  <si>
    <t>People in Costa Rica</t>
  </si>
  <si>
    <t>slow vs. fast caffeine metabolizers (genetic test)</t>
  </si>
  <si>
    <t>spell trouble, reduce,</t>
  </si>
  <si>
    <t>risk is retrospective</t>
  </si>
  <si>
    <t>20060314BarnaLifePriorities.pdf</t>
  </si>
  <si>
    <t>3 /14/2006</t>
  </si>
  <si>
    <t>Americans Reveal Their Top Priority in Life</t>
  </si>
  <si>
    <t>http://www.barna.org/FlexPage.aspx?Page=BarnaUpdate&amp;BarnaUpdateID=226</t>
  </si>
  <si>
    <t>family, faith (5 times as much = 5 times more), 'highest priority' without a list of options</t>
  </si>
  <si>
    <t>20060320Barna76MillionAdultsNeverAttendChurch.pdf</t>
  </si>
  <si>
    <t>3 /20/2006</t>
  </si>
  <si>
    <t>Spirituality May Be Hot in America, But 76 Million Adults Never Attend Church</t>
  </si>
  <si>
    <t>http://www.barna.org/FlexPage.aspx?Page=BarnaUpdate&amp;BarnaUpdateID=229</t>
  </si>
  <si>
    <t>avoid going to church = not attending in 'last 6 months' (survey in January just after Xmas)</t>
  </si>
  <si>
    <t>20060327BarnaSignificantGrowthInBornAgainPopulation.pdf</t>
  </si>
  <si>
    <t>3 /27/2006</t>
  </si>
  <si>
    <t>Barna Survey Reveals Significant Growth in Born Again Population</t>
  </si>
  <si>
    <t>http://www.barna.org/FlexPage.aspx?Page=BarnaUpdate&amp;BarnaUpdateID=231</t>
  </si>
  <si>
    <t>20060327NihLooksAtIssueOfElectiveCsections.pdf</t>
  </si>
  <si>
    <t>NIH Looks at Issue of Elective C-Sections</t>
  </si>
  <si>
    <t>http://news.yahoo.com/s/ap/20060327/ap_on_he_me/healthbeat_choosing_c_sections</t>
  </si>
  <si>
    <t>birth by Ceasarean section vs vaginal</t>
  </si>
  <si>
    <t>life/health saving/threatening, cause</t>
  </si>
  <si>
    <t>elective surgery, medically necessary</t>
  </si>
  <si>
    <t>20060327OlderSmokersMoreLikelyQuitForGood.pdf</t>
  </si>
  <si>
    <t>Older Smokers More Likely to Quit for Good</t>
  </si>
  <si>
    <t>http://news.yahoo.com/s/hsn/20060328/hl_hsn/oldersmokersmorelikelytoquitforgood</t>
  </si>
  <si>
    <t>Just 16% of elders returned to smoking compare to 35 to 45% of young smokers</t>
  </si>
  <si>
    <t>elderly smokers</t>
  </si>
  <si>
    <t>returned to smoking, quit smoking, died</t>
  </si>
  <si>
    <t>age</t>
  </si>
  <si>
    <t>elders, young, smokers, end of the study period, quit (includes died)</t>
  </si>
  <si>
    <t>20060328LonelinessLinkedToHighBloodPressure.pdf</t>
  </si>
  <si>
    <t>3 /28/2006</t>
  </si>
  <si>
    <t>Loneliness Linked to High Blood Pressure</t>
  </si>
  <si>
    <t>http://news.yahoo.com/s/ap/20060328/ap_on_he_me/loneliness_blood_pressure</t>
  </si>
  <si>
    <t>lonliness in people over 50 greatly increases their risk of high blood pressure</t>
  </si>
  <si>
    <t>people over 50</t>
  </si>
  <si>
    <t>blood pressure</t>
  </si>
  <si>
    <t>linked, increases their risk, can be... bad for the heart, strongly linked</t>
  </si>
  <si>
    <t>as much as,  lonely people</t>
  </si>
  <si>
    <t>20060329WineLoversWontBeToastingLatestStudy.pdf</t>
  </si>
  <si>
    <t>3 /29/2006</t>
  </si>
  <si>
    <t>Wine lovers won't be toasting latest study</t>
  </si>
  <si>
    <t>StarTribune</t>
  </si>
  <si>
    <t>http://news.yahoo.com/s/hsn/20060922/hl_hsn/repeatduisassociate</t>
  </si>
  <si>
    <t>More than half of repeat DUI offenders suffer from at least one mental illness</t>
  </si>
  <si>
    <t>people convicted of at least 2 DUIs in last 10 yrs</t>
  </si>
  <si>
    <t>suffer at least 1 mental illness</t>
  </si>
  <si>
    <t>"major" depression "disorder"</t>
  </si>
  <si>
    <t>20060925ExistingHomeSalesFallForFifthMonth.pdf</t>
  </si>
  <si>
    <t>9 /25/2006</t>
  </si>
  <si>
    <t>Existing home sales fall for 5th month</t>
  </si>
  <si>
    <t>http://news.yahoo.com/s/ap/20060925/ap_on_bi_ge/economy</t>
  </si>
  <si>
    <t>20060927BadWaterRemainsKillerUNICEF.pdf</t>
  </si>
  <si>
    <t>9 /27/2006</t>
  </si>
  <si>
    <t>World has made strides, but bad water remains a killer: UNICEF</t>
  </si>
  <si>
    <t>http://news.yahoo.com/s/afp/20060928/sc_afp/worlddevelopment_060928000520</t>
  </si>
  <si>
    <t>Between 1990 and 2004, global coverage of safe drinking water rose from 78 per cent to 83 per cent,</t>
  </si>
  <si>
    <t>contribute to the deaths, affect, deterred, prerequisites for</t>
  </si>
  <si>
    <t>safe water, basic sanitation, improved water supply, improved sanitation facilities</t>
  </si>
  <si>
    <t>20060928WeightGainBetweenPregnanciesRisky.pdf</t>
  </si>
  <si>
    <t>9 /28/2006</t>
  </si>
  <si>
    <t>Weight gain between pregnancies risky</t>
  </si>
  <si>
    <t>http://news.yahoo.com/s/ap/20060928/ap_on_he_me/diet_pregnancy_weight</t>
  </si>
  <si>
    <t>gaining 1 or 2 BMI units increases the risk of diabetes and high blood pressure during pregnancy by up to 40 percent</t>
  </si>
  <si>
    <t>Swedish women with 2 deliveries in 10 years</t>
  </si>
  <si>
    <t>complication: high blood pressure, diabetes</t>
  </si>
  <si>
    <t>weight gain between pregnancies</t>
  </si>
  <si>
    <t>increases risk, at risk, put themselves at risk, raised the risk, support a causal relationship</t>
  </si>
  <si>
    <t>BMI</t>
  </si>
  <si>
    <t>20060930BarnaTweenLife.pdf</t>
  </si>
  <si>
    <t>9 /30/2006</t>
  </si>
  <si>
    <t>Survey Describes the Ups and Downs of Tween Life</t>
  </si>
  <si>
    <t>http://www.barna.org/FlexPage.aspx?Page=BarnaUpdate&amp;BarnaUpdateID=246</t>
  </si>
  <si>
    <t>one out of every three 8-to-12-year olds (31%) is bothered by bullies who threaten or scare them.</t>
  </si>
  <si>
    <t>children ages 8-12</t>
  </si>
  <si>
    <t>tweens, born again,</t>
  </si>
  <si>
    <t>20061001YogicFlyersFAQ.pdf</t>
  </si>
  <si>
    <t>10/1 /2006</t>
  </si>
  <si>
    <t>Invincible America: FAQ</t>
  </si>
  <si>
    <t>Transcendental Medit</t>
  </si>
  <si>
    <t>http://www.invincibleamerica.org/faq.html</t>
  </si>
  <si>
    <t>2,000 Yogic Flyers flying together in Bliss and Unity will generate an intense coherence in collective consciousness,</t>
  </si>
  <si>
    <t>create, will generate, will disappear, will be enjoyed, This effect, beng the creator, you create</t>
  </si>
  <si>
    <t>national consciousness, positivity, bliss, unity, Brahman consciousness</t>
  </si>
  <si>
    <t>20061013ThereIsNoBoyCrisis.pdf</t>
  </si>
  <si>
    <t>10/13/2006</t>
  </si>
  <si>
    <t>There is no boy crisis</t>
  </si>
  <si>
    <t>http://news.yahoo.com/s/usatoday/20061013/cm_usatoday/thereisnoboycrisis</t>
  </si>
  <si>
    <t>average woman with a bachelor's degree makes about the same as a man with only a little college,</t>
  </si>
  <si>
    <t>boy crisis, world dominated by men,</t>
  </si>
  <si>
    <t>20061014EducatorsSlowToWiseUpToGenderProblem.pdf</t>
  </si>
  <si>
    <t>10/14/2006</t>
  </si>
  <si>
    <t>Educators slow to wise up to the gender problem</t>
  </si>
  <si>
    <t>http://news.yahoo.com/s/usatoday/20061013/cm_usatoday/educators</t>
  </si>
  <si>
    <t>Nearly half of all boys graduate from Chicago Public Schools with less than a 2.0 average, compared with a fourth of the girls.</t>
  </si>
  <si>
    <t>school children</t>
  </si>
  <si>
    <t>educational outcomes</t>
  </si>
  <si>
    <t>girls vs boys</t>
  </si>
  <si>
    <t>targeting boys,</t>
  </si>
  <si>
    <t>gender gap, proficient, outperform</t>
  </si>
  <si>
    <t>20061015ForTheFirstTimeUnmarriedHouseholdsReignInUS.pdf</t>
  </si>
  <si>
    <t>10/15/2006</t>
  </si>
  <si>
    <t>For first time, unmarried households reign in US</t>
  </si>
  <si>
    <t>ID</t>
  </si>
  <si>
    <t>FileNamePDF</t>
  </si>
  <si>
    <t>DateStory</t>
  </si>
  <si>
    <t>StoryTitle</t>
  </si>
  <si>
    <t>CopyrightHolder</t>
  </si>
  <si>
    <t>URL</t>
  </si>
  <si>
    <t>StudyTitle</t>
  </si>
  <si>
    <t>ReportTitle</t>
  </si>
  <si>
    <t>SurveyTitle</t>
  </si>
  <si>
    <t>OK</t>
  </si>
  <si>
    <t>ArticleForm</t>
  </si>
  <si>
    <t>Type</t>
  </si>
  <si>
    <t>Pages</t>
  </si>
  <si>
    <t>Table</t>
  </si>
  <si>
    <t>Graph</t>
  </si>
  <si>
    <t>ControlledStudy</t>
  </si>
  <si>
    <t>FactorCntrld</t>
  </si>
  <si>
    <t>Multiple Times</t>
  </si>
  <si>
    <t>Cohort</t>
  </si>
  <si>
    <t>SubjectManipulated</t>
  </si>
  <si>
    <t>RandomAssign</t>
  </si>
  <si>
    <t>SubjectBlind</t>
  </si>
  <si>
    <t>EvaluatorBlind</t>
  </si>
  <si>
    <t>RefConfounder</t>
  </si>
  <si>
    <t>Uses #</t>
  </si>
  <si>
    <t>Uses Measure</t>
  </si>
  <si>
    <t>Median</t>
  </si>
  <si>
    <t>Uses %</t>
  </si>
  <si>
    <t>Rate</t>
  </si>
  <si>
    <t>Uses Ratio</t>
  </si>
  <si>
    <t>Rank/%tile</t>
  </si>
  <si>
    <t>PctgPts</t>
  </si>
  <si>
    <t>Range</t>
  </si>
  <si>
    <t>ChgRate</t>
  </si>
  <si>
    <t>Slope</t>
  </si>
  <si>
    <t>GiniCoef</t>
  </si>
  <si>
    <t>RelativeRisk</t>
  </si>
  <si>
    <t>OddsRatio</t>
  </si>
  <si>
    <t>StdDev</t>
  </si>
  <si>
    <t>Zscore</t>
  </si>
  <si>
    <t>CoefVar</t>
  </si>
  <si>
    <t>EffectSize</t>
  </si>
  <si>
    <t>CmprNum</t>
  </si>
  <si>
    <t>CmprNumChg</t>
  </si>
  <si>
    <t>CmprMeans</t>
  </si>
  <si>
    <t>CmprMedians</t>
  </si>
  <si>
    <t>CmprPcnts</t>
  </si>
  <si>
    <t>CmprRates</t>
  </si>
  <si>
    <t>CmprRatios</t>
  </si>
  <si>
    <t>Correlation</t>
  </si>
  <si>
    <t>Rsqrd</t>
  </si>
  <si>
    <t>Qualitative compare</t>
  </si>
  <si>
    <t>Quantitative compare</t>
  </si>
  <si>
    <t>CmprPoints</t>
  </si>
  <si>
    <t>CmprTimesAsMuch</t>
  </si>
  <si>
    <t>CmprPercentMore</t>
  </si>
  <si>
    <t>CmprTimesMore</t>
  </si>
  <si>
    <t>Attrib%</t>
  </si>
  <si>
    <t>CasesAttrib</t>
  </si>
  <si>
    <t>GrmrPercentiles</t>
  </si>
  <si>
    <t>GrmrPercent</t>
  </si>
  <si>
    <t>GrmrPercentage</t>
  </si>
  <si>
    <t>GrmrRate</t>
  </si>
  <si>
    <t>GrmrLikely</t>
  </si>
  <si>
    <t>GrmrChance</t>
  </si>
  <si>
    <t>GrmrRatio</t>
  </si>
  <si>
    <t>GrmrRateChg</t>
  </si>
  <si>
    <t>ExplainedBy</t>
  </si>
  <si>
    <t>AttributableTo</t>
  </si>
  <si>
    <t>RR&gt;2</t>
  </si>
  <si>
    <t>UsesSample</t>
  </si>
  <si>
    <t>SampleSize</t>
  </si>
  <si>
    <t>Randomness</t>
  </si>
  <si>
    <t>"Significant"</t>
  </si>
  <si>
    <t>RandomSample</t>
  </si>
  <si>
    <t>MarginOfError</t>
  </si>
  <si>
    <t>ConfIntrvl</t>
  </si>
  <si>
    <t>StatisticallySignificant</t>
  </si>
  <si>
    <t>Pvalue</t>
  </si>
  <si>
    <t>T1Error</t>
  </si>
  <si>
    <t>T2Error</t>
  </si>
  <si>
    <t>BiasSubject</t>
  </si>
  <si>
    <t>BiasMeasurement</t>
  </si>
  <si>
    <t>BiasSampling</t>
  </si>
  <si>
    <t>StatisticalAssociation</t>
  </si>
  <si>
    <t>Population</t>
  </si>
  <si>
    <t>Result</t>
  </si>
  <si>
    <t>Predictor</t>
  </si>
  <si>
    <t>CausationWords</t>
  </si>
  <si>
    <t>QtyWordsXNum</t>
  </si>
  <si>
    <t>AssemblyWords</t>
  </si>
  <si>
    <t>19980101GuffeyAlzheimers.pdf</t>
  </si>
  <si>
    <t>1 /1 /1998</t>
  </si>
  <si>
    <t xml:space="preserve">Improving Writing Skills May Prevent Alzheimer's Disease </t>
  </si>
  <si>
    <t>Guffey</t>
  </si>
  <si>
    <t>http://www.westwords.com/GUFFEY/alzheim.html</t>
  </si>
  <si>
    <t>"the women's writing styles when they were in their 20s predicted with "uncanny accuracy" which of them would be severly handicapped by Alzheimers disease six decades later.</t>
  </si>
  <si>
    <t>Nuns in Milwaukee</t>
  </si>
  <si>
    <t>Alzhiemer's</t>
  </si>
  <si>
    <t>Writing style</t>
  </si>
  <si>
    <t>improving, may prevent, predicted, forestall</t>
  </si>
  <si>
    <t>"uncanny accuracy"</t>
  </si>
  <si>
    <t>"writing style"</t>
  </si>
  <si>
    <t>20001001USDH_OverweightAndObesityAtAglance.pdf</t>
  </si>
  <si>
    <t>1 /1 /2000</t>
  </si>
  <si>
    <t>The Facts about Overweight and Obesity</t>
  </si>
  <si>
    <t>CDC</t>
  </si>
  <si>
    <t>http://www.surgeongeneral.gov/topics/obesity/calltoaction/fact_glance.htm</t>
  </si>
  <si>
    <t>300,000 deaths each years in the US are associated with obesity</t>
  </si>
  <si>
    <t>US</t>
  </si>
  <si>
    <t>Deaths [obesity]</t>
  </si>
  <si>
    <t>obesity [race, gender, age, SES]</t>
  </si>
  <si>
    <t>associated with, preventing, treating,</t>
  </si>
  <si>
    <t/>
  </si>
  <si>
    <t>overweight, obese, BMI,</t>
  </si>
  <si>
    <t>20000505CaliforniaYetMoreUnaffordable.pdf</t>
  </si>
  <si>
    <t>5 /5 /2000</t>
  </si>
  <si>
    <t>California Yet More Unaffordable</t>
  </si>
  <si>
    <t>Realty Times</t>
  </si>
  <si>
    <t>http://realtytimes.com/printrtpages/20000505_calfmrkt.htm</t>
  </si>
  <si>
    <t>Silicon Valley's affordability index slipped further to 16% in March, the third lowest on record</t>
  </si>
  <si>
    <t>California households</t>
  </si>
  <si>
    <t>afford a median-priced house</t>
  </si>
  <si>
    <t>percentage of households</t>
  </si>
  <si>
    <t>"affordability index", unaffordable</t>
  </si>
  <si>
    <t>20040422StudyDiscouragingSoftDrinksReducesObesity.pdf</t>
  </si>
  <si>
    <t>4 /22/2004</t>
  </si>
  <si>
    <t>Study: Schools discouraging soft drinks reduce obesity</t>
  </si>
  <si>
    <t>AP</t>
  </si>
  <si>
    <t>http://www.usatoday.com/news/health/2004-04-22-soft-drinks_x.htm</t>
  </si>
  <si>
    <t>Percentage who are overweight or obese increased by 7.5% in group that did not participate, dipped by 0.2% among those who did</t>
  </si>
  <si>
    <t>school children aged 7 to 11</t>
  </si>
  <si>
    <t>percentage of overweight and obese</t>
  </si>
  <si>
    <t>participation in antiobesity program</t>
  </si>
  <si>
    <t>reduce,, effective, work, contributes to, decrease</t>
  </si>
  <si>
    <t>20040704WhatDoesTheSATtest.pdf</t>
  </si>
  <si>
    <t>7 /4 /2004</t>
  </si>
  <si>
    <t>What does the SAT test?</t>
  </si>
  <si>
    <t>BostonGlobe</t>
  </si>
  <si>
    <t>www.boston.com/news/education/k_12/articles/2004/07/04/the_sat_tests/</t>
  </si>
  <si>
    <t>SAT is the best single predictor of performance in college</t>
  </si>
  <si>
    <t>high school students</t>
  </si>
  <si>
    <t>Increase SAT score</t>
  </si>
  <si>
    <t>Take the SAT review</t>
  </si>
  <si>
    <t>reasoning, verbal, mathematical, IQ</t>
  </si>
  <si>
    <t>20040809DoDefibrillatorsSaveLives.pdf</t>
  </si>
  <si>
    <t>8 /9 /2004</t>
  </si>
  <si>
    <t>Should you have a defibrillator at home?</t>
  </si>
  <si>
    <t>http://msnbc.msn.com/id/5462285</t>
  </si>
  <si>
    <t>defibrillator can double chance of surviving cardiac arrest</t>
  </si>
  <si>
    <t>survive cardiac arrest</t>
  </si>
  <si>
    <t>having a defibrillator</t>
  </si>
  <si>
    <t>"double the chance",  "lowers the chance",</t>
  </si>
  <si>
    <t>most</t>
  </si>
  <si>
    <t>"heart attack", "cardiac arrest"</t>
  </si>
  <si>
    <t>20050330DoesPrayerWork.pdf</t>
  </si>
  <si>
    <t>3 /30/2005</t>
  </si>
  <si>
    <t>Does Prayer Work?</t>
  </si>
  <si>
    <t>Catholic Education R</t>
  </si>
  <si>
    <t>http://catholiceducation.org/articles/apologetics/ap0204.htm</t>
  </si>
  <si>
    <t>prayer apparently makes no difference</t>
  </si>
  <si>
    <t>heart-bypass patients</t>
  </si>
  <si>
    <t>complications</t>
  </si>
  <si>
    <t>being prayed for</t>
  </si>
  <si>
    <t>prayer, work, complications,</t>
  </si>
  <si>
    <t>20050330HighwayWorkZoneFines.pdf</t>
  </si>
  <si>
    <t>Highway Work Zone Fines</t>
  </si>
  <si>
    <t>IL-DOT</t>
  </si>
  <si>
    <t>http://www.dot.state.il.us/press/r033005.html</t>
  </si>
  <si>
    <t>accidents and injuries in work zones</t>
  </si>
  <si>
    <t>20050330WalgreenSellsDefibrillators.pdf</t>
  </si>
  <si>
    <t>Walgreen Sells Defibrillators</t>
  </si>
  <si>
    <t>Walgreens</t>
  </si>
  <si>
    <t>www.walgreens.com/about/press/othernews/033005.jsp</t>
  </si>
  <si>
    <t>for each minute that passes before defibrillation theraphy is administered to the victim, the chance for survival decreases by about 10%.</t>
  </si>
  <si>
    <t>US adults</t>
  </si>
  <si>
    <t>survival</t>
  </si>
  <si>
    <t>time after SCA before defibriliation</t>
  </si>
  <si>
    <t>20050507TVusePervasiveAmongTiniestTots.pdf</t>
  </si>
  <si>
    <t>5 /7 /2005</t>
  </si>
  <si>
    <t>TV use Pervasive Among Tiniest Tots</t>
  </si>
  <si>
    <t>HealthDay</t>
  </si>
  <si>
    <t>http://news.yahoo.com/s/hsn/20070508/hl_hsn/tvusepervasiveamongtiniesttots</t>
  </si>
  <si>
    <t>time watching TV</t>
  </si>
  <si>
    <t>by age group</t>
  </si>
  <si>
    <t>TV watching, use</t>
  </si>
  <si>
    <t>20050801RapeExonerateDNA.pdf</t>
  </si>
  <si>
    <t>8 /1 /2005</t>
  </si>
  <si>
    <t>DNA Test Frees Man After Nearly 18 Years</t>
  </si>
  <si>
    <t>http://news.yahoo.com/s/ap/20050801/ap_on_re_us/dna_rape_exoneration&amp;printer=1</t>
  </si>
  <si>
    <t>DNA evidence</t>
  </si>
  <si>
    <t>20050801RuetersSmokingATD.pdf</t>
  </si>
  <si>
    <t>Children of smokers have more attention deficit</t>
  </si>
  <si>
    <t>Reuters</t>
  </si>
  <si>
    <t>http://news.yahoo.com/s/nm/health_smoking_dc&amp;printer=1</t>
  </si>
  <si>
    <t>Women who smoke during pregnancy nearly triple the risk their children will be born with attention deficit disorder</t>
  </si>
  <si>
    <t>pregnant women</t>
  </si>
  <si>
    <t>children born with ATD</t>
  </si>
  <si>
    <t>Women who smoke during pregnancy</t>
  </si>
  <si>
    <t>exposes, alters,</t>
  </si>
  <si>
    <t>excessive activity, inattention, ATD</t>
  </si>
  <si>
    <t>20050811ManyDadsUnknowingly.pdf</t>
  </si>
  <si>
    <t>8 /11/2005</t>
  </si>
  <si>
    <t>Many Dads Unknowingly Raising Others' Kids</t>
  </si>
  <si>
    <t>http://news.yahoo.com/s/hsn/20050811/hl_hsn/manydadsunknowinglyraisingotherskids</t>
  </si>
  <si>
    <t>Paternal discrepancy</t>
  </si>
  <si>
    <t>paternal discrepancy</t>
  </si>
  <si>
    <t>20050815AbortionPillDeaths.pdf</t>
  </si>
  <si>
    <t>8 /15/2005</t>
  </si>
  <si>
    <t>Abortion Pill Investigated in Four California Deaths</t>
  </si>
  <si>
    <t>LATimes</t>
  </si>
  <si>
    <t>http://news.yahoo.com/s/latimests/20050815/ts_latimes/abortionpillinvestigatedinfourcalif...</t>
  </si>
  <si>
    <t>childbirth is 10 to 13 times riskier than having an abortion</t>
  </si>
  <si>
    <t>died of massive infection</t>
  </si>
  <si>
    <t>taking abortion pill RU-486</t>
  </si>
  <si>
    <t>no causal relationship, without risk</t>
  </si>
  <si>
    <t>20050815BudgetDeficitDropUS.pdf</t>
  </si>
  <si>
    <t>Forecasters See Drop in Budget Deficit</t>
  </si>
  <si>
    <t>http://news.yahoo.com/s/ap/20050815/ap_on_go_co/budget_deficit&amp;printer=1</t>
  </si>
  <si>
    <t>US government budget</t>
  </si>
  <si>
    <t>budget deficit</t>
  </si>
  <si>
    <t>deficit</t>
  </si>
  <si>
    <t>20050819MerckVioxxTrial.pdf</t>
  </si>
  <si>
    <t>8 /19/2005</t>
  </si>
  <si>
    <t>Jury Awards Widow $253.4M in Vioxx Trial</t>
  </si>
  <si>
    <t>http://news.yahoo.com/s/ap/20050819/ap_on_he_me/vioxx_trial&amp;printer=1</t>
  </si>
  <si>
    <t>no reliable scientific evidence that shows Vioxx causes cardia arrhythmias…</t>
  </si>
  <si>
    <t>causes</t>
  </si>
  <si>
    <t>20050821CellPhoneTowerDebate.pdf</t>
  </si>
  <si>
    <t>8 /21/2005</t>
  </si>
  <si>
    <t>Debate Over Cell Phone Towers Growing</t>
  </si>
  <si>
    <t>http://news.yahoo.com/s/ap/20050822/ap_on_hi_te/cell_tower_debate&amp;printer=1</t>
  </si>
  <si>
    <t>harmful, safe,</t>
  </si>
  <si>
    <t>20050821JuriesBlacksSelection.pdf</t>
  </si>
  <si>
    <t>Report: Dallas Prosecutors Excluded Blacks</t>
  </si>
  <si>
    <t>http://news.yahoo.com/s/ap/20050821/ap_on_re_us/juries_blacks&amp;printer=1</t>
  </si>
  <si>
    <t>prosecutors excluded eligible blacks from juries at more than twice the rate they turned down whites</t>
  </si>
  <si>
    <t>Dallas adults</t>
  </si>
  <si>
    <t>turned down for jury duty</t>
  </si>
  <si>
    <t>race</t>
  </si>
  <si>
    <t>because</t>
  </si>
  <si>
    <t>stacked</t>
  </si>
  <si>
    <t>20050823RapidDetoxStudy.pdf</t>
  </si>
  <si>
    <t>8 /23/2005</t>
  </si>
  <si>
    <t>Rapid Detox May Be Life-Threatening</t>
  </si>
  <si>
    <t>http://news.yahoo.com/s/ap/20050824/ap_on_he_me/detox_study&amp;printer=1</t>
  </si>
  <si>
    <t>patients' withdrawal [from heroin] was as severe as those of addicts undergoing other detox approaches</t>
  </si>
  <si>
    <t>Heroin addicts</t>
  </si>
  <si>
    <t>severity of withdrawal symptoms</t>
  </si>
  <si>
    <t>ultra rapid detox</t>
  </si>
  <si>
    <t>withdrawal symptoms, severity</t>
  </si>
  <si>
    <t>20050824PlaceboStudy.pdf</t>
  </si>
  <si>
    <t>8 /24/2005</t>
  </si>
  <si>
    <t>Study: Placebos Make People Feel Better</t>
  </si>
  <si>
    <t>http://news.yahoo.com/s/ap/20050825/ap_on_he_me/placebo_study&amp;printer=1</t>
  </si>
  <si>
    <t>People feel better if they believe they are taking painkillers -- even if their doses contain no medication</t>
  </si>
  <si>
    <t>endorphins released</t>
  </si>
  <si>
    <t>placebo painkiller</t>
  </si>
  <si>
    <t>brain reacts physically to placebos</t>
  </si>
  <si>
    <t>more</t>
  </si>
  <si>
    <t>natural painkilling endorphins</t>
  </si>
  <si>
    <t>20050826TeenDrivingPassengerInfluence.pdf</t>
  </si>
  <si>
    <t>8 /26/2005</t>
  </si>
  <si>
    <t>Passenger's gender can make a difference in teen driving, study says</t>
  </si>
  <si>
    <t>KnightRidder</t>
  </si>
  <si>
    <t>http://news.yahoo.com/s/krwashbureau/20050826/ts_krwashbureau/_</t>
  </si>
  <si>
    <t>Teen drivers</t>
  </si>
  <si>
    <t>speed and tailgate</t>
  </si>
  <si>
    <t>teenage boy driver with another teenage boy/girl</t>
  </si>
  <si>
    <t>preventing</t>
  </si>
  <si>
    <t>drove dangerously</t>
  </si>
  <si>
    <t>20050830CancerMobilePhone.pdf</t>
  </si>
  <si>
    <t>8 /30/2005</t>
  </si>
  <si>
    <t>No brain cancer link to mobile phones, study says</t>
  </si>
  <si>
    <t>http://news.yahoo.com/s/nm/20050830/tc_nm/cancer_phone_dc&amp;printer=1</t>
  </si>
  <si>
    <t>no substantial (increased) risk in the first decade after starting use</t>
  </si>
  <si>
    <t>acoustic neuroma</t>
  </si>
  <si>
    <t>tumour in nerve connecting the ear to the brain</t>
  </si>
  <si>
    <t>20050831ChimpDNA.pdf</t>
  </si>
  <si>
    <t>8 /31/2005</t>
  </si>
  <si>
    <t>Scientists Decipher the Chimpanzee's DNA</t>
  </si>
  <si>
    <t>http://news.yahoo.com/s/ap/20050831/ap_on_sc/chimp_genes&amp;printer</t>
  </si>
  <si>
    <t>genetic difference between chimp and man is 10X more than the difference between any two human beings</t>
  </si>
  <si>
    <t>DNA differences between man and cimpanzee</t>
  </si>
  <si>
    <t>DNA differences between any two human beings</t>
  </si>
  <si>
    <t>99% identical</t>
  </si>
  <si>
    <t>20050902IbuprofenAsthma.pdf</t>
  </si>
  <si>
    <t>9 /2 /2005</t>
  </si>
  <si>
    <t>Rate of ibuprofen-related asthma a concern in kids</t>
  </si>
  <si>
    <t>http://news.yahoo.com/s/nm/20050902/hl_nm/rate_ibuprofen_related_asthma_concern_kid</t>
  </si>
  <si>
    <t>children with mild or moderate persistent asthma</t>
  </si>
  <si>
    <t>drop in lung function greater than 15% in 2 hrs</t>
  </si>
  <si>
    <t>receiving Ibuprofen</t>
  </si>
  <si>
    <t>asthma, persistent asthma, lung function</t>
  </si>
  <si>
    <t>20050920CollegeWomenMoms.pdf</t>
  </si>
  <si>
    <t>9 /20/2005</t>
  </si>
  <si>
    <t>Many Women at Elite Colleges Set Career Path to Motherhood</t>
  </si>
  <si>
    <t>NYTimes</t>
  </si>
  <si>
    <t>www.nytimes.com/2005/09/20/national/20women.html</t>
  </si>
  <si>
    <t>Many women at the nation's most elite colleges say that have already decided to put aside their careers in favor of raising children</t>
  </si>
  <si>
    <t>college women at elite colleges</t>
  </si>
  <si>
    <t>stay home to raise children</t>
  </si>
  <si>
    <t>gender</t>
  </si>
  <si>
    <t>Many (16), some (5), most (3)</t>
  </si>
  <si>
    <t>20050923CollegeWomenMomsSidebar.pdf</t>
  </si>
  <si>
    <t>9 /23/2005</t>
  </si>
  <si>
    <t>Background: Reporting on the Aspirations of Young Women</t>
  </si>
  <si>
    <t>http://www.nytimes.com/2005/09/23/national/23women-sidebar.html</t>
  </si>
  <si>
    <t>college women</t>
  </si>
  <si>
    <t>20051010FishDelaysDementia.pdf</t>
  </si>
  <si>
    <t>10/10/2005</t>
  </si>
  <si>
    <t>Eating fish regularly delays dementia: study</t>
  </si>
  <si>
    <t>http://news.yahoo.com/s/nm/20051010/hl_nm/dementia_dc&amp;printer=1</t>
  </si>
  <si>
    <t>eating fish once a week slows the toll aging takes on the brain while obesity at midlife double the risk of dementia</t>
  </si>
  <si>
    <t>adults at midlife</t>
  </si>
  <si>
    <t>onset of dimentia</t>
  </si>
  <si>
    <t>fish eaters and obesity</t>
  </si>
  <si>
    <t>slows, doubles the risk, boost, cutting the risk, protect, reduced, equivalent, protective effect,</t>
  </si>
  <si>
    <t>dimentia, mental decline, rate of decline</t>
  </si>
  <si>
    <t>20051010PacifiersLessenRiskOfSIDS.pdf</t>
  </si>
  <si>
    <t>New SIDS Policy Recommends Pacifiers</t>
  </si>
  <si>
    <t>http://news.yahoo.com/s/ap/20051010/ap_on_he_me/preventing_sids</t>
  </si>
  <si>
    <t>US infants ages 1 month to 1 year</t>
  </si>
  <si>
    <t>leading cause of death, SIDS</t>
  </si>
  <si>
    <t>SIDS, pacifiers</t>
  </si>
  <si>
    <t>in order to lesson the risk, help keep babies from, leading cause, increase risk, increasing risks</t>
  </si>
  <si>
    <t>SIDS, death due to accidental suffocation</t>
  </si>
  <si>
    <t>20051014RemedialCollege teachstud.pdf</t>
  </si>
  <si>
    <t>10/14/2005</t>
  </si>
  <si>
    <t>Teach, study, experiment</t>
  </si>
  <si>
    <t>Yahoo News</t>
  </si>
  <si>
    <t>http://news.yahoo.com/s/usatoday/20051014/cm_usatoday/teachstud</t>
  </si>
  <si>
    <t>school students</t>
  </si>
  <si>
    <t>20051017CrimeRatesDecrease.pdf</t>
  </si>
  <si>
    <t>10/17/2005</t>
  </si>
  <si>
    <t>Murder Rate Hits 40-Year Low</t>
  </si>
  <si>
    <t>http://news.yahoo.com/s/ap/20051017/ap_on_re_us/crime_rates&amp;pri</t>
  </si>
  <si>
    <t>20051017ObesityRisksUSAToday.pdf</t>
  </si>
  <si>
    <t>Aronne give tale of the tape on obesity</t>
  </si>
  <si>
    <t>USA Today</t>
  </si>
  <si>
    <t>http://www.usatoday.com/news/health/2005-10-17-tape-obesity_x.htm</t>
  </si>
  <si>
    <t>weight loss is one of the best ways to improve health</t>
  </si>
  <si>
    <t>People</t>
  </si>
  <si>
    <t>health complications</t>
  </si>
  <si>
    <t>overweight</t>
  </si>
  <si>
    <t>bad, increases the risk, need less when medicated,</t>
  </si>
  <si>
    <t>some (2),</t>
  </si>
  <si>
    <t>20051018PressAdvisoryPovertyPostKatrina.pdf</t>
  </si>
  <si>
    <t>10/18/2005</t>
  </si>
  <si>
    <t>How to Bridge America's Economic Divides Post-Katrina</t>
  </si>
  <si>
    <t>Marguerite Casey Fou</t>
  </si>
  <si>
    <t>Microsoft Word - Press release Oct 18_Final for policy packet.doc</t>
  </si>
  <si>
    <t>very low-income families, gap, very big gap,</t>
  </si>
  <si>
    <t>20051024ShenandoahFishKill.pdf</t>
  </si>
  <si>
    <t>10/24/2005</t>
  </si>
  <si>
    <t>Va. Seeks Answers on Shenandoah Fish Kills</t>
  </si>
  <si>
    <t>http://news.yahoo.com/s/ap/20051025/ap_on_sc/shenandoah_fish_kill</t>
  </si>
  <si>
    <t>fish kill</t>
  </si>
  <si>
    <t>Water quality</t>
  </si>
  <si>
    <t>cause, victims,</t>
  </si>
  <si>
    <t>20051024SmokingLessonsIQ.pdf</t>
  </si>
  <si>
    <t>Smoking can lessen IQ, thinking ability: study</t>
  </si>
  <si>
    <t>http://news.yahoo.com/s/nm/20051024/hl_nm/smoking_iq_dc&amp;printer</t>
  </si>
  <si>
    <t>Cigarette smoking was</t>
  </si>
  <si>
    <t>IQ, poorer mental functions</t>
  </si>
  <si>
    <t>Smoking (long term effects of nicotine)</t>
  </si>
  <si>
    <t>can lessen, partially due to, higher risk, negatively related, factor, might explain,</t>
  </si>
  <si>
    <t>poor mental functioning, alcoholic, smoker, speed</t>
  </si>
  <si>
    <t>20051024UnfairBossShortensLife.pdf</t>
  </si>
  <si>
    <t>Unfair boss could shorten your life: study</t>
  </si>
  <si>
    <t>http://news.yahoo.com/s/nm/20051024/hl_nm/unfair_boss_dc</t>
  </si>
  <si>
    <t>workers who felt they were being treated favorably</t>
  </si>
  <si>
    <t>British workers</t>
  </si>
  <si>
    <t>less CHD incidence,</t>
  </si>
  <si>
    <t>treated fairly</t>
  </si>
  <si>
    <t>shorten, killing,</t>
  </si>
  <si>
    <t>most people,</t>
  </si>
  <si>
    <t>20051025GenericDrugsCouldSave20Billion.pdf</t>
  </si>
  <si>
    <t>10/25/2005</t>
  </si>
  <si>
    <t>Generic Drugs Could Have Saved Us $20B</t>
  </si>
  <si>
    <t>http://news.yahoo.com/s/ap/20051025/ap_on_he_me/generic_drugs</t>
  </si>
  <si>
    <t>could have saved $20 billion</t>
  </si>
  <si>
    <t>generic drugs</t>
  </si>
  <si>
    <t>saved,</t>
  </si>
  <si>
    <t>20051025WesternLifestyleIncreasingBreastCancerRiskInAsia.pdf</t>
  </si>
  <si>
    <t>Western lifestyle increasing risk of breast cancer in Asia</t>
  </si>
  <si>
    <t>AFP</t>
  </si>
  <si>
    <t>http://news.yahoo.com/s/afp/20051025/wl_asia_afp/healthcanceras</t>
  </si>
  <si>
    <t>breast cancer is on the rise and is most pronounced in the Westernised urban cities of Asia</t>
  </si>
  <si>
    <t>women</t>
  </si>
  <si>
    <t>breast cancer</t>
  </si>
  <si>
    <t>diet and timing of childbirth</t>
  </si>
  <si>
    <t>blame for the increase,</t>
  </si>
  <si>
    <t>low incidence, alarming rise, most pronounced,</t>
  </si>
  <si>
    <t>20051025WhalesDieInMassStrandingAustraliaAP.pdf</t>
  </si>
  <si>
    <t>Nearly 60 Whales Die in Mass Stranding</t>
  </si>
  <si>
    <t>http://news.yahoo.com/s/ap/20051025/ap_on_re_au_an/australia_wh</t>
  </si>
  <si>
    <t>whales die in mass stranding</t>
  </si>
  <si>
    <t>beached themselves, why</t>
  </si>
  <si>
    <t>beached</t>
  </si>
  <si>
    <t>20051028AidsVaginalGelTrialsAfrica.pdf</t>
  </si>
  <si>
    <t>10/28/2005</t>
  </si>
  <si>
    <t>Vaginal Gel Trials Start in Africa</t>
  </si>
  <si>
    <t>http://news.yahoo.com/s/ap/20051028/ap_on_he_me/south_africa_aids</t>
  </si>
  <si>
    <t>African women</t>
  </si>
  <si>
    <t>HIV infection</t>
  </si>
  <si>
    <t>microbicide</t>
  </si>
  <si>
    <t>effective, prevent,</t>
  </si>
  <si>
    <t>effectiveness, effective,</t>
  </si>
  <si>
    <t>20051028BirthsUnmarriedWomenRecord.pdf</t>
  </si>
  <si>
    <t>Births to Unmarried U.S. Women Set Record</t>
  </si>
  <si>
    <t>http://news.yahoo.com/s/ap/20051029/ap_on_re_us/american_births</t>
  </si>
  <si>
    <t>a record,</t>
  </si>
  <si>
    <t>20051103HeartRiskHipWaistRatio.pdf</t>
  </si>
  <si>
    <t>11/3 /2005</t>
  </si>
  <si>
    <t>Hip-Waist Ratio Best Predicts Heart Risk</t>
  </si>
  <si>
    <t>http://news.yahoo.com/s/ap/20051104/ap_on_he_me/fit_heart_waist</t>
  </si>
  <si>
    <t>the 20% who had the highest ratio were 2.5 times more at risk than the 20% with the lowest ratio</t>
  </si>
  <si>
    <t>adults worldwide</t>
  </si>
  <si>
    <t>heart attack</t>
  </si>
  <si>
    <t>waist-hip ratio</t>
  </si>
  <si>
    <t>protection, predictor of risk, trimming the abdomen, increasing hip size, protective mechanism,</t>
  </si>
  <si>
    <t>heart attack, better predictor</t>
  </si>
  <si>
    <t>20051104ProtectNonSmokers.pdf</t>
  </si>
  <si>
    <t>11/4 /2005</t>
  </si>
  <si>
    <t>Protect Non-Smokers</t>
  </si>
  <si>
    <t>http://news.yahoo.com/s/usatoday/20051104/cm_usatoday/protectno</t>
  </si>
  <si>
    <t>second hand smoke kills more than 38,000 Americans a year</t>
  </si>
  <si>
    <t>death</t>
  </si>
  <si>
    <t>second-hand smoke</t>
  </si>
  <si>
    <t>kills, leading prevantable cause</t>
  </si>
  <si>
    <t>kills, cause</t>
  </si>
  <si>
    <t>20051104SmokingBanOutdoors.pdf</t>
  </si>
  <si>
    <t>Smoking Fight Goes Outside</t>
  </si>
  <si>
    <t>USA Today.com</t>
  </si>
  <si>
    <t>http://news.yahoo.com/s/usatoday/20051104/cm_usatoday/smokingfightgoesoutside</t>
  </si>
  <si>
    <t>It (second-hand smoke) kills about 38,000 Americans a year and is particularly dangerous to children</t>
  </si>
  <si>
    <t>people</t>
  </si>
  <si>
    <t>kills</t>
  </si>
  <si>
    <t>jepordize, cause, is dangerous, non-threatening</t>
  </si>
  <si>
    <t>kills, dangerous</t>
  </si>
  <si>
    <t>20051109ScientistsUncoverProteinsWeightLossSecrets.pdf</t>
  </si>
  <si>
    <t>11/9 /2005</t>
  </si>
  <si>
    <t>Scientists uncover Protein's weight loss secrets</t>
  </si>
  <si>
    <t>http://health.yahoo.com/news/126370</t>
  </si>
  <si>
    <t>rats on the protein-rich regimen had consumed 15% less food than those in the starch-diet group</t>
  </si>
  <si>
    <t>rats</t>
  </si>
  <si>
    <t>ultimately curbs hunger</t>
  </si>
  <si>
    <t>low-carb diet</t>
  </si>
  <si>
    <t>curbs, to increase, send out, cutting back on,</t>
  </si>
  <si>
    <t>food, significantly less weight</t>
  </si>
  <si>
    <t>20051110BodyImageSexualDesire.pdf</t>
  </si>
  <si>
    <t>11/10/2005</t>
  </si>
  <si>
    <t>Body Image, not menopause, causes lack of desire</t>
  </si>
  <si>
    <t>http://news.yahoo.com/s/nm/20051110/od_nm/body_dc&amp;printer=1;_yl</t>
  </si>
  <si>
    <t>the more a women perceived herself as less attractive, the more likely she was to report a decline in sexual desire or activity</t>
  </si>
  <si>
    <t>white heterosexual women 35 to 55</t>
  </si>
  <si>
    <t>less sexual desire or activity</t>
  </si>
  <si>
    <t>less attractive</t>
  </si>
  <si>
    <t>decline, satisfied</t>
  </si>
  <si>
    <t>20051110SleepyStudentsPerformWorse.pdf</t>
  </si>
  <si>
    <t>Scientists: Sleepy Students Perform Worse</t>
  </si>
  <si>
    <t>http://news.yahoo.com/s/ap/20051111/ap_on_he_me/sleepy_students</t>
  </si>
  <si>
    <t>healthy US 6 to 12-year olds from RI and MA</t>
  </si>
  <si>
    <t>difficulty paying attention</t>
  </si>
  <si>
    <t>sleep deprivation</t>
  </si>
  <si>
    <t>makes it harder, deprived</t>
  </si>
  <si>
    <t>more forgetful, most trouble, most problems,</t>
  </si>
  <si>
    <t>20051118TamifluSafeFDA.pdf</t>
  </si>
  <si>
    <t>11/18/2005</t>
  </si>
  <si>
    <t>Regulatory agency Asserts Tamiflu Safe</t>
  </si>
  <si>
    <t>http://news.yahoo.com/s/ap/20051119/ap_on_he_me/fda_tamiflu</t>
  </si>
  <si>
    <t>10 times the number of adverse reactions in Japan than in the US and about 10 times the number of prescriptions</t>
  </si>
  <si>
    <t>Japaneese children</t>
  </si>
  <si>
    <t>taking Tamiflu</t>
  </si>
  <si>
    <t>Tamiflu is safe, no direct link, no evidence this will, no signal the drug is doing it,</t>
  </si>
  <si>
    <t>20051122NursingMayPreventMomsDiabetes.pdf</t>
  </si>
  <si>
    <t>11/22/2005</t>
  </si>
  <si>
    <t>Nursing May Prevent Mom's Diabetes</t>
  </si>
  <si>
    <t>http://news.yahoo.com/s/ap/20051123/ap_on_he_me/breast_feeding_</t>
  </si>
  <si>
    <t>the longer women nursed, the lower their risks of developing diabetes (15% less likely)</t>
  </si>
  <si>
    <t>Moms</t>
  </si>
  <si>
    <t>prevent diabetes in Moms</t>
  </si>
  <si>
    <t>breast feeding</t>
  </si>
  <si>
    <t>prevent, protect, keep from getting, reduce, health benefits</t>
  </si>
  <si>
    <t>20051128DeadlyKiss.pdf</t>
  </si>
  <si>
    <t>11/28/2005</t>
  </si>
  <si>
    <t>Teen with Peanut Allergy Dies After Kiss</t>
  </si>
  <si>
    <t>http://news.yahoo.com/s/ap/20051128/ap_on_re_ca/canada_deadly_k</t>
  </si>
  <si>
    <t>develop allergies later in life</t>
  </si>
  <si>
    <t>baby creams or lotions with peanut oil</t>
  </si>
  <si>
    <t>after, reaction to, may cause, account for,</t>
  </si>
  <si>
    <t>12/9 /2005</t>
  </si>
  <si>
    <t>http://news.yahoo.com/s/ap/20051210/ap_on_he_me/oral_hiv_test</t>
  </si>
  <si>
    <t>detect HIV virus</t>
  </si>
  <si>
    <t>test  for HIV with oral hygiene test</t>
  </si>
  <si>
    <t>20051212AirlinesOnlineSavings.pdf</t>
  </si>
  <si>
    <t>12/12/2005</t>
  </si>
  <si>
    <t>About 400M People Now Book Flights Online</t>
  </si>
  <si>
    <t>http://news.yahoo.com/s/ap/20051212/ap_on_hi_te/airlines_online</t>
  </si>
  <si>
    <t>saving  by not having to pay</t>
  </si>
  <si>
    <t>people booking their flight each year online</t>
  </si>
  <si>
    <t>20051212DeathPenaltyJust.pdf</t>
  </si>
  <si>
    <t>For select few, death is just</t>
  </si>
  <si>
    <t>http://news.yahoo.com/s/usatoday/20051212/cm_usatoday/forselect</t>
  </si>
  <si>
    <t>black is 7 times more likely to be murdered than a white man, almost twice as many whites are executed.</t>
  </si>
  <si>
    <t>guilty, innocent</t>
  </si>
  <si>
    <t>20051212TeaFightsOvarianCancer.pdf</t>
  </si>
  <si>
    <t>Study: Tea May Help Fight Ovarian Cancer</t>
  </si>
  <si>
    <t>http://news.yahoo.com/s/ap/20051212/ap_on_he_me/tea_ovarian_can</t>
  </si>
  <si>
    <t>drinking a couple of cups of tea every day might help reduce the risk of developing ovarian cancer (46% less likely)</t>
  </si>
  <si>
    <t>Swedish women</t>
  </si>
  <si>
    <t>cups of tea a day</t>
  </si>
  <si>
    <t>20051219TeenSmokingDown.pdf</t>
  </si>
  <si>
    <t>12/19/2005</t>
  </si>
  <si>
    <t>Teens Smoking Less, Survey Shows</t>
  </si>
  <si>
    <t>http://news.yahoo.com/s/ap/20051219/ap_on_he_me/drugs_teens&amp;pri</t>
  </si>
  <si>
    <t>Children grades 8, 10 and 12</t>
  </si>
  <si>
    <t>use of drugs</t>
  </si>
  <si>
    <t>20051223BarleyReduceCoronaryOkFDA.pdf</t>
  </si>
  <si>
    <t>12/23/2005</t>
  </si>
  <si>
    <t>FDA: Barley Can Make Healthy Heart Claim</t>
  </si>
  <si>
    <t>http://news.yahoo.com/s/ap/20051223/ap_on_he_me/barley_heart_disease;_ylt=Au6YAj0liqm9M4evAHgaINis0NUE;_ylu=X3oDMTA3czJjNGZoBHNl</t>
  </si>
  <si>
    <t>Eating barley reduces risk of coronary heart disease</t>
  </si>
  <si>
    <t>coronary heart disease</t>
  </si>
  <si>
    <t>eating barley</t>
  </si>
  <si>
    <t>20060104BrainVolumePredictsDementia.pdf</t>
  </si>
  <si>
    <t>1 /4 /2006</t>
  </si>
  <si>
    <t>Reduced Brain Volume Predicts Dementia</t>
  </si>
  <si>
    <t>http://news.yahoo.com/s/hsn/20060105/hl_hsn/reducedbrainvolumemaypredictdementia</t>
  </si>
  <si>
    <t>People with atrophy in parts of brain had the highest risk of developing dementia or Alzheimer's</t>
  </si>
  <si>
    <t>Elderly Dutch people</t>
  </si>
  <si>
    <t>dementia</t>
  </si>
  <si>
    <t>brain volume</t>
  </si>
  <si>
    <t>predictor, prevent, delay,</t>
  </si>
  <si>
    <t>brain reductions</t>
  </si>
  <si>
    <t>reduced brain volume (Smaller than other/before: cross-sectional vs. longitudinal)  BV reductions</t>
  </si>
  <si>
    <t>20060104MyelinBreakdownAlzheimers.pdf</t>
  </si>
  <si>
    <t>Breakdown of Myelin May Lead to Alzheimer's</t>
  </si>
  <si>
    <t>http://news.yahoo.com/s/hsn/20060105/hl_hsn/breakdownofmyelinmayleadtoalzheimers</t>
  </si>
  <si>
    <t>links age-related breakdown of myelin to onset of Alzhiemer's disease</t>
  </si>
  <si>
    <t>onset of Alzheimer's disease</t>
  </si>
  <si>
    <t>age-related breakdown of myelin</t>
  </si>
  <si>
    <t>links, treatment, prevention</t>
  </si>
  <si>
    <t>onset, breakdown</t>
  </si>
  <si>
    <t>20060105GastroesophagealRefluxDiseaseGERD.pdf</t>
  </si>
  <si>
    <t>1 /5 /2006</t>
  </si>
  <si>
    <t>Gastroesophageal Reflux Disease</t>
  </si>
  <si>
    <t>KidsHealth.org</t>
  </si>
  <si>
    <t>http://news.yahoo.com/s/kidshealth/20060106/hl_kidshealth/gastroesophageal_reflux_disease</t>
  </si>
  <si>
    <t>20060105PondScumAndBrainDisease.pdf</t>
  </si>
  <si>
    <t>Pond scum could help cure brain disease, say Swiss scientists</t>
  </si>
  <si>
    <t>http://news.yahoo.com/s/afp/20060105/hl_afp/switzerlandhealth</t>
  </si>
  <si>
    <t>neutralised cholinesterase ezyme</t>
  </si>
  <si>
    <t>Nostoc algae (pond scum)</t>
  </si>
  <si>
    <t>neutralized</t>
  </si>
  <si>
    <t>partly responsible</t>
  </si>
  <si>
    <t>20060106CreditCardBlues.pdf</t>
  </si>
  <si>
    <t>1 /6 /2006</t>
  </si>
  <si>
    <t>How you can get rid of credit card blues</t>
  </si>
  <si>
    <t>http://news.yahoo.com/s/usatoday/20060106/cm_usatoday/howyoucangetridofcreditcardblues</t>
  </si>
  <si>
    <t>20060106HerpesTestReclassifyFDA.pdf</t>
  </si>
  <si>
    <t>FDA Proposes Easing Rules on Herpes Tests</t>
  </si>
  <si>
    <t>http://news.yahoo.com/s/ap/20060107/ap_on_he_me/herpes_tests&amp;pr</t>
  </si>
  <si>
    <t>predict herpes simples virus types 1 and 2</t>
  </si>
  <si>
    <t>medical tests</t>
  </si>
  <si>
    <t>test posed</t>
  </si>
  <si>
    <t>unreasonable risk</t>
  </si>
  <si>
    <t>20060106MarriageIsGreatEqualizerForBlacks.pdf</t>
  </si>
  <si>
    <t>Marriage is great equalizer for blacks</t>
  </si>
  <si>
    <t>http://news.yahoo.com/s/usatoday/20060106/cm_usatoday/marriageisgreatequalizerforblacks</t>
  </si>
  <si>
    <t>great equalizer</t>
  </si>
  <si>
    <t>20060106NoiseLinkedToBenignTumor.pdf</t>
  </si>
  <si>
    <t>Loud Noises Linked to Benign Tumor</t>
  </si>
  <si>
    <t>http://news.yahoo.com/s/hsn/20060107/hl_hsn/loudnoiseslinkedtobenigntumor</t>
  </si>
  <si>
    <t>people exposed to loud noises are 1.5 times more likely to develop a benign tumor that causes hearing loss</t>
  </si>
  <si>
    <t>develop benign tumor (acoustic neuroma)</t>
  </si>
  <si>
    <t>exposure to loud noise</t>
  </si>
  <si>
    <t>exposure (frequency vs. severity)</t>
  </si>
  <si>
    <t>20060106VitaminPredictsKidsBoneHealth.pdf</t>
  </si>
  <si>
    <t>Vitamin D Levels During Pregnancy Predict Kids' Bone Health</t>
  </si>
  <si>
    <t>http://news.yahoo.com/s/hsn/20060107/hl_hsn/vitamindlevelsduringpregnancypredictkidsbonehealth</t>
  </si>
  <si>
    <t>children born to mothers with insufficient vitamin D during pregnancy had weaker bones when they were 9 years old</t>
  </si>
  <si>
    <t>children born to moms with insufficient Vitamin D</t>
  </si>
  <si>
    <t>weaker bones when they were 9</t>
  </si>
  <si>
    <t>Children born to moms with Insufficient Vitamin D</t>
  </si>
  <si>
    <t>influence a person's chance, influence, long-lasting effect, can impact risk</t>
  </si>
  <si>
    <t>reduced level of Vitamin D,  reduced bone-mineral content</t>
  </si>
  <si>
    <t>20060107BaltimoreIsNamedAmericasFittestCity.pdf</t>
  </si>
  <si>
    <t>1 /7 /2006</t>
  </si>
  <si>
    <t>Baltimore Is Named America's Fittest City</t>
  </si>
  <si>
    <t>http://news.yahoo.com/s/ap/20060107/ap_on_he_me/fit_fittest_city</t>
  </si>
  <si>
    <t>Many</t>
  </si>
  <si>
    <t>fittest city, fattest city,</t>
  </si>
  <si>
    <t>20060107UnionLinksRetireDeathTo911Cleanup.pdf</t>
  </si>
  <si>
    <t>Union Links Retiree Death to 9/11 Cleanup</t>
  </si>
  <si>
    <t>http://news.yahoo.com/s/ap/20060108/ap_on_re_us/officer_ground_zero</t>
  </si>
  <si>
    <t>links, related to, as a result of exposure,</t>
  </si>
  <si>
    <t>20060109BarnaMinistersCongregants.pdf</t>
  </si>
  <si>
    <t>1 /9 /2006</t>
  </si>
  <si>
    <t>Surveys Show Pastors Claim Congregants Are Deeply Committed to God But Congregants Deny It!</t>
  </si>
  <si>
    <t>Barna</t>
  </si>
  <si>
    <t>http://www.barna.org/FlexPage.aspx</t>
  </si>
  <si>
    <t>http://www.barna.org/FlexPage.aspx?Page=BarnaUpdate&amp;BarnaUpdate</t>
  </si>
  <si>
    <t>20060112StudyMostAshkenaziJewsDescendedFromFourWomen.pdf</t>
  </si>
  <si>
    <t>1 /12/2006</t>
  </si>
  <si>
    <t>Study: Most Ashkenazi Jews From Four Women</t>
  </si>
  <si>
    <t>http://news.yahoo.com/s/ap/20060113/ap_on_sc/jewish_descent</t>
  </si>
  <si>
    <t>20060117StudyFindsExerciseHelpsDelayDementia.pdf</t>
  </si>
  <si>
    <t>1 /17/2006</t>
  </si>
  <si>
    <t>Study Finds Exercise Helps Delay Dementia</t>
  </si>
  <si>
    <t>http://news.yahoo.com/s/ap/20060117/ap_on_he_me/fit_exercise_dementia</t>
  </si>
  <si>
    <t>older people who exercise 3 or more times a week are less likely to develop Alzheimer's</t>
  </si>
  <si>
    <t>older people</t>
  </si>
  <si>
    <t>develop Alzheimer's</t>
  </si>
  <si>
    <t>exercise 3 or more times a week</t>
  </si>
  <si>
    <t>can keep, delaying, seemed to help, to have an effect,</t>
  </si>
  <si>
    <t>exercise, a week (ever week, most weeks, some weeks)</t>
  </si>
  <si>
    <t>http://www.barna.org/FlexPage.aspx?PageCMD=Print</t>
  </si>
  <si>
    <t>20060124BarnaChristiansAndTheDaVinciCode.pdf</t>
  </si>
  <si>
    <t>1 /24/2006</t>
  </si>
  <si>
    <t>Christians and The DaVinci Code</t>
  </si>
  <si>
    <t>substantial impact, changes lives, transform people's lives,</t>
  </si>
  <si>
    <t>20060124ControversialWeightLossDrugMayGoOverTheCounter.pdf</t>
  </si>
  <si>
    <t>Controversial Weight-Loss Drug May Go Over The Counter</t>
  </si>
  <si>
    <t>http://health.yahoo.com/news/143473</t>
  </si>
  <si>
    <t>obese people who took Xenical for 6 months lost an average of 5.3-6.2# more than those who given a placebo</t>
  </si>
  <si>
    <t>obese people</t>
  </si>
  <si>
    <t>weight loos</t>
  </si>
  <si>
    <t>take Xenical for 6 months</t>
  </si>
  <si>
    <t>works, promotes weight loss, keep from being absorbed, has side effects,</t>
  </si>
  <si>
    <t>drug doesn't "work" (improve morbidity or mortality related to obesity), drug's value</t>
  </si>
  <si>
    <t>20060126CalifClassifies2ndHandSmokeToxicRisk.pdf</t>
  </si>
  <si>
    <t>1 /26/2006</t>
  </si>
  <si>
    <t>Calif. classifies second-hand smoke a toxic risk</t>
  </si>
  <si>
    <t>http://news.yahoo.com/s/nm/20060126/hl_nm/california_smoke_dc_3&amp;printer=1</t>
  </si>
  <si>
    <t>health impact, caused by,</t>
  </si>
  <si>
    <t>toxic air contaminant</t>
  </si>
  <si>
    <t>20060127CigaretteSmokeCalledPoisonByCaliforniaAgency.pdf</t>
  </si>
  <si>
    <t>1 /27/2006</t>
  </si>
  <si>
    <t>Cigarette smoke called poison by California agency</t>
  </si>
  <si>
    <t>http://news.yahoo.com/s/afp/20060127/hl_afp/ushealthcigarettesair_060127142000&amp;printer=1</t>
  </si>
  <si>
    <t>responsible for, clear links,</t>
  </si>
  <si>
    <t>poison, airborne toxin, potentially dangerous, toxic air contaminant,</t>
  </si>
  <si>
    <t>20060129Calif2ndHandSmokeNewsMed.pdf</t>
  </si>
  <si>
    <t>1 /29/2006</t>
  </si>
  <si>
    <t>More restrictions on smokers to be expected following toxic air classification</t>
  </si>
  <si>
    <t>Medical News</t>
  </si>
  <si>
    <t>http://www.news-medical.net/print_article.asp?id=15673</t>
  </si>
  <si>
    <t>die from,</t>
  </si>
  <si>
    <t>toxic, toxic air contaminant</t>
  </si>
  <si>
    <t>20060129CalifDeems2ndHandSmokeToxicSFGate.pdf</t>
  </si>
  <si>
    <t>State deems second-hand smoke 'toxic'</t>
  </si>
  <si>
    <t>SFGate.com</t>
  </si>
  <si>
    <t>http://sfgate.com/cgi-bin/article.cgi?file=/c/a/2006/01/26/MNGOHGTJ337.DTL</t>
  </si>
  <si>
    <t>linked other people's smoke to increased cases of breast cancer, heart disease, asthma and low birth-weight babies.</t>
  </si>
  <si>
    <t>health problems</t>
  </si>
  <si>
    <t>other people's smoke</t>
  </si>
  <si>
    <t>toxic, linked, toxic exposure, health affects,</t>
  </si>
  <si>
    <t>toxic, toxic exposure</t>
  </si>
  <si>
    <t>20060204BottledWaterFraud.pdf</t>
  </si>
  <si>
    <t>2 /4 /2006</t>
  </si>
  <si>
    <t>Bottled Water: Nectar of the Frauds?</t>
  </si>
  <si>
    <t>Earth Policy Institu</t>
  </si>
  <si>
    <t>http://news.yahoo.com/s/oneworld/20060204/wl_oneworld/45361268291139089785</t>
  </si>
  <si>
    <t>Consumers</t>
  </si>
  <si>
    <t>better, essential to, to provide</t>
  </si>
  <si>
    <t>some. More, most,</t>
  </si>
  <si>
    <t>better for us, reliable, safe, clean, affordable, secure, unnecessary garbage, not guaranteed,</t>
  </si>
  <si>
    <t>20060205FatalFallsPlagueRegionsSeniors.pdf</t>
  </si>
  <si>
    <t>2 /5 /2006</t>
  </si>
  <si>
    <t>Fatal falls plague region's seniors</t>
  </si>
  <si>
    <t>Pioneer Press</t>
  </si>
  <si>
    <t>www.twincities.com/mld/twincities/news/13788903.htm?template=contentModules/printstory.jsp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</si>
</sst>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7" applyFont="1" applyFill="1" applyBorder="1" applyAlignment="1">
      <alignment horizontal="right"/>
      <protection/>
    </xf>
    <xf numFmtId="0" fontId="0" fillId="0" borderId="0" xfId="0" applyAlignment="1" quotePrefix="1">
      <alignment horizontal="right"/>
    </xf>
    <xf numFmtId="0" fontId="0" fillId="24" borderId="10" xfId="58" applyFont="1" applyFill="1" applyBorder="1" applyAlignment="1">
      <alignment horizontal="center"/>
      <protection/>
    </xf>
    <xf numFmtId="0" fontId="0" fillId="0" borderId="7" xfId="58" applyFont="1" applyFill="1" applyBorder="1" applyAlignment="1">
      <alignment horizontal="right"/>
      <protection/>
    </xf>
    <xf numFmtId="0" fontId="0" fillId="0" borderId="7" xfId="58" applyFont="1" applyFill="1" applyBorder="1" applyAlignment="1">
      <alignment/>
      <protection/>
    </xf>
    <xf numFmtId="0" fontId="0" fillId="0" borderId="7" xfId="58" applyNumberFormat="1" applyFont="1" applyFill="1" applyBorder="1" applyAlignment="1">
      <alignment horizontal="right"/>
      <protection/>
    </xf>
    <xf numFmtId="0" fontId="1" fillId="0" borderId="0" xfId="58" applyAlignment="1">
      <alignment/>
      <protection/>
    </xf>
    <xf numFmtId="0" fontId="0" fillId="0" borderId="0" xfId="58" applyFont="1" applyFill="1" applyAlignment="1">
      <alignment horizontal="right"/>
      <protection/>
    </xf>
    <xf numFmtId="0" fontId="1" fillId="0" borderId="7" xfId="58" applyBorder="1" applyAlignment="1">
      <alignment/>
      <protection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02"/>
  <sheetViews>
    <sheetView zoomScalePageLayoutView="0" workbookViewId="0" topLeftCell="CP1">
      <pane ySplit="585" topLeftCell="BM186" activePane="bottomLeft" state="split"/>
      <selection pane="topLeft" activeCell="A1" sqref="A1"/>
      <selection pane="bottomLeft" activeCell="CP2" sqref="CP2:CP201"/>
    </sheetView>
  </sheetViews>
  <sheetFormatPr defaultColWidth="9.140625" defaultRowHeight="15"/>
  <cols>
    <col min="1" max="16384" width="9.140625" style="1" customWidth="1"/>
  </cols>
  <sheetData>
    <row r="1" spans="1:96" ht="14.25">
      <c r="A1" s="4" t="s">
        <v>952</v>
      </c>
      <c r="B1" s="4" t="s">
        <v>953</v>
      </c>
      <c r="C1" s="4" t="s">
        <v>954</v>
      </c>
      <c r="D1" s="4" t="s">
        <v>955</v>
      </c>
      <c r="E1" s="4" t="s">
        <v>956</v>
      </c>
      <c r="F1" s="4" t="s">
        <v>957</v>
      </c>
      <c r="G1" s="4" t="s">
        <v>958</v>
      </c>
      <c r="H1" s="4" t="s">
        <v>959</v>
      </c>
      <c r="I1" s="4" t="s">
        <v>960</v>
      </c>
      <c r="J1" s="4" t="s">
        <v>961</v>
      </c>
      <c r="K1" s="4" t="s">
        <v>962</v>
      </c>
      <c r="L1" s="4" t="s">
        <v>963</v>
      </c>
      <c r="M1" s="4" t="s">
        <v>964</v>
      </c>
      <c r="N1" s="4" t="s">
        <v>270</v>
      </c>
      <c r="O1" s="4" t="s">
        <v>271</v>
      </c>
      <c r="P1" s="4" t="s">
        <v>272</v>
      </c>
      <c r="Q1" s="4" t="s">
        <v>965</v>
      </c>
      <c r="R1" s="4" t="s">
        <v>966</v>
      </c>
      <c r="S1" s="4" t="s">
        <v>967</v>
      </c>
      <c r="T1" s="4" t="s">
        <v>968</v>
      </c>
      <c r="U1" s="4" t="s">
        <v>969</v>
      </c>
      <c r="V1" s="4" t="s">
        <v>970</v>
      </c>
      <c r="W1" s="4" t="s">
        <v>971</v>
      </c>
      <c r="X1" s="4" t="s">
        <v>972</v>
      </c>
      <c r="Y1" s="4" t="s">
        <v>973</v>
      </c>
      <c r="Z1" s="4" t="s">
        <v>974</v>
      </c>
      <c r="AA1" s="4" t="s">
        <v>975</v>
      </c>
      <c r="AB1" s="4" t="s">
        <v>976</v>
      </c>
      <c r="AC1" s="4" t="s">
        <v>977</v>
      </c>
      <c r="AD1" s="4" t="s">
        <v>978</v>
      </c>
      <c r="AE1" s="4" t="s">
        <v>979</v>
      </c>
      <c r="AF1" s="4" t="s">
        <v>980</v>
      </c>
      <c r="AG1" s="4" t="s">
        <v>981</v>
      </c>
      <c r="AH1" s="4" t="s">
        <v>982</v>
      </c>
      <c r="AI1" s="4" t="s">
        <v>983</v>
      </c>
      <c r="AJ1" s="4" t="s">
        <v>984</v>
      </c>
      <c r="AK1" s="4" t="s">
        <v>985</v>
      </c>
      <c r="AL1" s="4" t="s">
        <v>986</v>
      </c>
      <c r="AM1" s="4" t="s">
        <v>987</v>
      </c>
      <c r="AN1" s="4" t="s">
        <v>988</v>
      </c>
      <c r="AO1" s="4" t="s">
        <v>989</v>
      </c>
      <c r="AP1" s="4" t="s">
        <v>990</v>
      </c>
      <c r="AQ1" s="4" t="s">
        <v>991</v>
      </c>
      <c r="AR1" s="4" t="s">
        <v>992</v>
      </c>
      <c r="AS1" s="4" t="s">
        <v>993</v>
      </c>
      <c r="AT1" s="4" t="s">
        <v>994</v>
      </c>
      <c r="AU1" s="4" t="s">
        <v>995</v>
      </c>
      <c r="AV1" s="4" t="s">
        <v>996</v>
      </c>
      <c r="AW1" s="4" t="s">
        <v>997</v>
      </c>
      <c r="AX1" s="4" t="s">
        <v>998</v>
      </c>
      <c r="AY1" s="4" t="s">
        <v>999</v>
      </c>
      <c r="AZ1" s="4" t="s">
        <v>1000</v>
      </c>
      <c r="BA1" s="4" t="s">
        <v>1001</v>
      </c>
      <c r="BB1" s="4" t="s">
        <v>1002</v>
      </c>
      <c r="BC1" s="4" t="s">
        <v>1003</v>
      </c>
      <c r="BD1" s="4" t="s">
        <v>1004</v>
      </c>
      <c r="BE1" s="4" t="s">
        <v>1005</v>
      </c>
      <c r="BF1" s="4" t="s">
        <v>1006</v>
      </c>
      <c r="BG1" s="4" t="s">
        <v>1007</v>
      </c>
      <c r="BH1" s="4" t="s">
        <v>1008</v>
      </c>
      <c r="BI1" s="4" t="s">
        <v>1009</v>
      </c>
      <c r="BJ1" s="4" t="s">
        <v>1010</v>
      </c>
      <c r="BK1" s="4" t="s">
        <v>1011</v>
      </c>
      <c r="BL1" s="4" t="s">
        <v>1012</v>
      </c>
      <c r="BM1" s="4" t="s">
        <v>1013</v>
      </c>
      <c r="BN1" s="4" t="s">
        <v>1014</v>
      </c>
      <c r="BO1" s="4" t="s">
        <v>1015</v>
      </c>
      <c r="BP1" s="4" t="s">
        <v>1016</v>
      </c>
      <c r="BQ1" s="4" t="s">
        <v>1017</v>
      </c>
      <c r="BR1" s="4" t="s">
        <v>1018</v>
      </c>
      <c r="BS1" s="4" t="s">
        <v>1019</v>
      </c>
      <c r="BT1" s="4" t="s">
        <v>1020</v>
      </c>
      <c r="BU1" s="4" t="s">
        <v>1021</v>
      </c>
      <c r="BV1" s="4" t="s">
        <v>1022</v>
      </c>
      <c r="BW1" s="4" t="s">
        <v>1023</v>
      </c>
      <c r="BX1" s="4" t="s">
        <v>1024</v>
      </c>
      <c r="BY1" s="4" t="s">
        <v>1025</v>
      </c>
      <c r="BZ1" s="4" t="s">
        <v>1026</v>
      </c>
      <c r="CA1" s="4" t="s">
        <v>1027</v>
      </c>
      <c r="CB1" s="4" t="s">
        <v>1028</v>
      </c>
      <c r="CC1" s="4" t="s">
        <v>1029</v>
      </c>
      <c r="CD1" s="4" t="s">
        <v>1030</v>
      </c>
      <c r="CE1" s="4" t="s">
        <v>1031</v>
      </c>
      <c r="CF1" s="4" t="s">
        <v>1032</v>
      </c>
      <c r="CG1" s="4" t="s">
        <v>1033</v>
      </c>
      <c r="CH1" s="4" t="s">
        <v>1034</v>
      </c>
      <c r="CI1" s="4" t="s">
        <v>1035</v>
      </c>
      <c r="CJ1" s="4" t="s">
        <v>267</v>
      </c>
      <c r="CK1" s="4" t="s">
        <v>268</v>
      </c>
      <c r="CL1" s="4" t="s">
        <v>1036</v>
      </c>
      <c r="CM1" s="4" t="s">
        <v>1037</v>
      </c>
      <c r="CN1" s="4" t="s">
        <v>1038</v>
      </c>
      <c r="CO1" s="4" t="s">
        <v>1039</v>
      </c>
      <c r="CP1" s="4" t="s">
        <v>1040</v>
      </c>
      <c r="CQ1" s="4" t="s">
        <v>1041</v>
      </c>
      <c r="CR1" s="4" t="s">
        <v>1042</v>
      </c>
    </row>
    <row r="2" spans="1:96" ht="14.25">
      <c r="A2" s="5">
        <v>1</v>
      </c>
      <c r="B2" s="6" t="s">
        <v>1043</v>
      </c>
      <c r="C2" s="7" t="s">
        <v>1044</v>
      </c>
      <c r="D2" s="6" t="s">
        <v>1045</v>
      </c>
      <c r="E2" s="6" t="s">
        <v>1046</v>
      </c>
      <c r="F2" s="6" t="s">
        <v>1047</v>
      </c>
      <c r="G2" s="5">
        <v>0</v>
      </c>
      <c r="H2" s="5">
        <v>0</v>
      </c>
      <c r="I2" s="5">
        <v>0</v>
      </c>
      <c r="J2" s="5">
        <v>1</v>
      </c>
      <c r="K2" s="5">
        <v>1</v>
      </c>
      <c r="L2" s="5">
        <v>4</v>
      </c>
      <c r="M2" s="5">
        <v>1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1</v>
      </c>
      <c r="T2" s="5">
        <v>0</v>
      </c>
      <c r="U2" s="5">
        <v>0</v>
      </c>
      <c r="V2" s="5">
        <v>1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1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1</v>
      </c>
      <c r="BW2" s="5">
        <v>1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f>IF(CR2&lt;&gt;"",1,0)</f>
        <v>1</v>
      </c>
      <c r="CK2" s="5">
        <f>IF(CP2&lt;&gt;"",1,0)</f>
        <v>1</v>
      </c>
      <c r="CL2" s="6" t="s">
        <v>1048</v>
      </c>
      <c r="CM2" s="6" t="s">
        <v>1049</v>
      </c>
      <c r="CN2" s="6" t="s">
        <v>1050</v>
      </c>
      <c r="CO2" s="6" t="s">
        <v>1051</v>
      </c>
      <c r="CP2" s="6" t="s">
        <v>1052</v>
      </c>
      <c r="CQ2" s="6" t="s">
        <v>1053</v>
      </c>
      <c r="CR2" s="6" t="s">
        <v>1054</v>
      </c>
    </row>
    <row r="3" spans="1:96" ht="14.25">
      <c r="A3" s="5">
        <v>2</v>
      </c>
      <c r="B3" s="6" t="s">
        <v>1055</v>
      </c>
      <c r="C3" s="7" t="s">
        <v>1056</v>
      </c>
      <c r="D3" s="6" t="s">
        <v>1057</v>
      </c>
      <c r="E3" s="6" t="s">
        <v>1058</v>
      </c>
      <c r="F3" s="6" t="s">
        <v>1059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3</v>
      </c>
      <c r="M3" s="5">
        <v>2</v>
      </c>
      <c r="N3" s="5">
        <v>0</v>
      </c>
      <c r="O3" s="5">
        <v>1</v>
      </c>
      <c r="P3" s="5">
        <v>0</v>
      </c>
      <c r="Q3" s="5">
        <v>0</v>
      </c>
      <c r="R3" s="5">
        <v>0</v>
      </c>
      <c r="S3" s="5">
        <v>1</v>
      </c>
      <c r="T3" s="5">
        <v>0</v>
      </c>
      <c r="U3" s="5">
        <v>1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1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1</v>
      </c>
      <c r="AY3" s="5">
        <v>1</v>
      </c>
      <c r="AZ3" s="5">
        <v>0</v>
      </c>
      <c r="BA3" s="5">
        <v>0</v>
      </c>
      <c r="BB3" s="5">
        <v>0</v>
      </c>
      <c r="BC3" s="5">
        <v>1</v>
      </c>
      <c r="BD3" s="5">
        <v>0</v>
      </c>
      <c r="BE3" s="5">
        <v>0</v>
      </c>
      <c r="BF3" s="5">
        <v>0</v>
      </c>
      <c r="BG3" s="5">
        <v>1</v>
      </c>
      <c r="BH3" s="5">
        <v>0</v>
      </c>
      <c r="BI3" s="5">
        <v>0</v>
      </c>
      <c r="BJ3" s="5">
        <v>1</v>
      </c>
      <c r="BK3" s="5">
        <v>0</v>
      </c>
      <c r="BL3" s="5">
        <v>1</v>
      </c>
      <c r="BM3" s="5">
        <v>0</v>
      </c>
      <c r="BN3" s="5">
        <v>1</v>
      </c>
      <c r="BO3" s="5">
        <v>1</v>
      </c>
      <c r="BP3" s="5">
        <v>0</v>
      </c>
      <c r="BQ3" s="5">
        <v>0</v>
      </c>
      <c r="BR3" s="5">
        <v>0</v>
      </c>
      <c r="BS3" s="5">
        <v>0</v>
      </c>
      <c r="BT3" s="5">
        <v>1</v>
      </c>
      <c r="BU3" s="5">
        <v>0</v>
      </c>
      <c r="BV3" s="5">
        <v>1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5">
        <v>0</v>
      </c>
      <c r="CF3" s="5">
        <v>0</v>
      </c>
      <c r="CG3" s="5">
        <v>0</v>
      </c>
      <c r="CH3" s="5">
        <v>0</v>
      </c>
      <c r="CI3" s="5">
        <v>0</v>
      </c>
      <c r="CJ3" s="5">
        <f aca="true" t="shared" si="0" ref="CJ3:CJ66">IF(CR3&lt;&gt;"",1,0)</f>
        <v>1</v>
      </c>
      <c r="CK3" s="5">
        <f aca="true" t="shared" si="1" ref="CK3:CK66">IF(CP3&lt;&gt;"",1,0)</f>
        <v>1</v>
      </c>
      <c r="CL3" s="6" t="s">
        <v>1060</v>
      </c>
      <c r="CM3" s="6" t="s">
        <v>1061</v>
      </c>
      <c r="CN3" s="6" t="s">
        <v>1062</v>
      </c>
      <c r="CO3" s="6" t="s">
        <v>1063</v>
      </c>
      <c r="CP3" s="6" t="s">
        <v>1064</v>
      </c>
      <c r="CQ3" s="6" t="s">
        <v>1065</v>
      </c>
      <c r="CR3" s="6" t="s">
        <v>1066</v>
      </c>
    </row>
    <row r="4" spans="1:96" ht="14.25">
      <c r="A4" s="5">
        <v>3</v>
      </c>
      <c r="B4" s="6" t="s">
        <v>1067</v>
      </c>
      <c r="C4" s="7" t="s">
        <v>1068</v>
      </c>
      <c r="D4" s="6" t="s">
        <v>1069</v>
      </c>
      <c r="E4" s="6" t="s">
        <v>1070</v>
      </c>
      <c r="F4" s="6" t="s">
        <v>1071</v>
      </c>
      <c r="G4" s="5">
        <v>0</v>
      </c>
      <c r="H4" s="5">
        <v>0</v>
      </c>
      <c r="I4" s="5">
        <v>0</v>
      </c>
      <c r="J4" s="5">
        <v>1</v>
      </c>
      <c r="K4" s="5">
        <v>1</v>
      </c>
      <c r="L4" s="5">
        <v>2</v>
      </c>
      <c r="M4" s="5">
        <v>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1</v>
      </c>
      <c r="AF4" s="5">
        <v>0</v>
      </c>
      <c r="AG4" s="5">
        <v>0</v>
      </c>
      <c r="AH4" s="5">
        <v>1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1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0</v>
      </c>
      <c r="CJ4" s="5">
        <f t="shared" si="0"/>
        <v>1</v>
      </c>
      <c r="CK4" s="5">
        <f t="shared" si="1"/>
        <v>0</v>
      </c>
      <c r="CL4" s="6" t="s">
        <v>1072</v>
      </c>
      <c r="CM4" s="6" t="s">
        <v>1073</v>
      </c>
      <c r="CN4" s="6" t="s">
        <v>1074</v>
      </c>
      <c r="CO4" s="6" t="s">
        <v>1075</v>
      </c>
      <c r="CP4" s="6" t="s">
        <v>1065</v>
      </c>
      <c r="CQ4" s="6" t="s">
        <v>1065</v>
      </c>
      <c r="CR4" s="6" t="s">
        <v>1076</v>
      </c>
    </row>
    <row r="5" spans="1:96" ht="14.25">
      <c r="A5" s="5">
        <v>4</v>
      </c>
      <c r="B5" s="6" t="s">
        <v>1077</v>
      </c>
      <c r="C5" s="7" t="s">
        <v>1078</v>
      </c>
      <c r="D5" s="6" t="s">
        <v>1079</v>
      </c>
      <c r="E5" s="6" t="s">
        <v>1080</v>
      </c>
      <c r="F5" s="6" t="s">
        <v>1081</v>
      </c>
      <c r="G5" s="5">
        <v>1</v>
      </c>
      <c r="H5" s="5">
        <v>0</v>
      </c>
      <c r="I5" s="5">
        <v>0</v>
      </c>
      <c r="J5" s="5">
        <v>1</v>
      </c>
      <c r="K5" s="5">
        <v>1</v>
      </c>
      <c r="L5" s="5">
        <v>3</v>
      </c>
      <c r="M5" s="5">
        <v>2</v>
      </c>
      <c r="N5" s="5">
        <v>0</v>
      </c>
      <c r="O5" s="5">
        <v>1</v>
      </c>
      <c r="P5" s="5">
        <v>1</v>
      </c>
      <c r="Q5" s="5">
        <v>0</v>
      </c>
      <c r="R5" s="5">
        <v>0</v>
      </c>
      <c r="S5" s="5">
        <v>1</v>
      </c>
      <c r="T5" s="5">
        <v>0</v>
      </c>
      <c r="U5" s="5">
        <v>1</v>
      </c>
      <c r="V5" s="5">
        <v>1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1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1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1</v>
      </c>
      <c r="BW5" s="5">
        <v>1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f t="shared" si="0"/>
        <v>0</v>
      </c>
      <c r="CK5" s="5">
        <f t="shared" si="1"/>
        <v>1</v>
      </c>
      <c r="CL5" s="6" t="s">
        <v>1082</v>
      </c>
      <c r="CM5" s="6" t="s">
        <v>1083</v>
      </c>
      <c r="CN5" s="6" t="s">
        <v>1084</v>
      </c>
      <c r="CO5" s="6" t="s">
        <v>1085</v>
      </c>
      <c r="CP5" s="6" t="s">
        <v>1086</v>
      </c>
      <c r="CQ5" s="6" t="s">
        <v>1065</v>
      </c>
      <c r="CR5" s="6" t="s">
        <v>1065</v>
      </c>
    </row>
    <row r="6" spans="1:96" ht="14.25">
      <c r="A6" s="5">
        <v>5</v>
      </c>
      <c r="B6" s="6" t="s">
        <v>1087</v>
      </c>
      <c r="C6" s="7" t="s">
        <v>1088</v>
      </c>
      <c r="D6" s="6" t="s">
        <v>1089</v>
      </c>
      <c r="E6" s="6" t="s">
        <v>1090</v>
      </c>
      <c r="F6" s="6" t="s">
        <v>1091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3</v>
      </c>
      <c r="M6" s="5">
        <v>2</v>
      </c>
      <c r="N6" s="5">
        <v>0</v>
      </c>
      <c r="O6" s="5">
        <v>1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f t="shared" si="0"/>
        <v>1</v>
      </c>
      <c r="CK6" s="5">
        <f t="shared" si="1"/>
        <v>0</v>
      </c>
      <c r="CL6" s="6" t="s">
        <v>1092</v>
      </c>
      <c r="CM6" s="6" t="s">
        <v>1093</v>
      </c>
      <c r="CN6" s="6" t="s">
        <v>1094</v>
      </c>
      <c r="CO6" s="6" t="s">
        <v>1095</v>
      </c>
      <c r="CP6" s="6" t="s">
        <v>1065</v>
      </c>
      <c r="CQ6" s="6" t="s">
        <v>1065</v>
      </c>
      <c r="CR6" s="6" t="s">
        <v>1096</v>
      </c>
    </row>
    <row r="7" spans="1:96" ht="14.25">
      <c r="A7" s="5">
        <v>6</v>
      </c>
      <c r="B7" s="6" t="s">
        <v>1097</v>
      </c>
      <c r="C7" s="7" t="s">
        <v>1098</v>
      </c>
      <c r="D7" s="6" t="s">
        <v>1099</v>
      </c>
      <c r="E7" s="6" t="s">
        <v>1080</v>
      </c>
      <c r="F7" s="6" t="s">
        <v>1100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3</v>
      </c>
      <c r="M7" s="5">
        <v>2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</v>
      </c>
      <c r="AC7" s="5">
        <v>0</v>
      </c>
      <c r="AD7" s="5">
        <v>0</v>
      </c>
      <c r="AE7" s="5">
        <v>1</v>
      </c>
      <c r="AF7" s="5">
        <v>0</v>
      </c>
      <c r="AG7" s="5">
        <v>1</v>
      </c>
      <c r="AH7" s="5">
        <v>0</v>
      </c>
      <c r="AI7" s="5">
        <v>0</v>
      </c>
      <c r="AJ7" s="5">
        <v>0</v>
      </c>
      <c r="AK7" s="5">
        <v>0</v>
      </c>
      <c r="AL7" s="5">
        <v>1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1</v>
      </c>
      <c r="BD7" s="5">
        <v>1</v>
      </c>
      <c r="BE7" s="5">
        <v>0</v>
      </c>
      <c r="BF7" s="5">
        <v>1</v>
      </c>
      <c r="BG7" s="5">
        <v>1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1</v>
      </c>
      <c r="BO7" s="5">
        <v>0</v>
      </c>
      <c r="BP7" s="5">
        <v>1</v>
      </c>
      <c r="BQ7" s="5">
        <v>0</v>
      </c>
      <c r="BR7" s="5">
        <v>0</v>
      </c>
      <c r="BS7" s="5">
        <v>0</v>
      </c>
      <c r="BT7" s="5">
        <v>0</v>
      </c>
      <c r="BU7" s="5">
        <v>1</v>
      </c>
      <c r="BV7" s="5">
        <v>1</v>
      </c>
      <c r="BW7" s="5">
        <v>1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f t="shared" si="0"/>
        <v>1</v>
      </c>
      <c r="CK7" s="5">
        <f t="shared" si="1"/>
        <v>1</v>
      </c>
      <c r="CL7" s="6" t="s">
        <v>1101</v>
      </c>
      <c r="CM7" s="6" t="s">
        <v>1065</v>
      </c>
      <c r="CN7" s="6" t="s">
        <v>1102</v>
      </c>
      <c r="CO7" s="6" t="s">
        <v>1103</v>
      </c>
      <c r="CP7" s="6" t="s">
        <v>1104</v>
      </c>
      <c r="CQ7" s="6" t="s">
        <v>1105</v>
      </c>
      <c r="CR7" s="6" t="s">
        <v>1106</v>
      </c>
    </row>
    <row r="8" spans="1:96" ht="14.25">
      <c r="A8" s="5">
        <v>7</v>
      </c>
      <c r="B8" s="6" t="s">
        <v>1107</v>
      </c>
      <c r="C8" s="7" t="s">
        <v>1108</v>
      </c>
      <c r="D8" s="6" t="s">
        <v>1109</v>
      </c>
      <c r="E8" s="6" t="s">
        <v>1110</v>
      </c>
      <c r="F8" s="6" t="s">
        <v>1111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4</v>
      </c>
      <c r="M8" s="5">
        <v>3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1</v>
      </c>
      <c r="AY8" s="5">
        <v>0</v>
      </c>
      <c r="AZ8" s="5">
        <v>0</v>
      </c>
      <c r="BA8" s="5">
        <v>0</v>
      </c>
      <c r="BB8" s="5">
        <v>0</v>
      </c>
      <c r="BC8" s="5">
        <v>1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1</v>
      </c>
      <c r="BM8" s="5">
        <v>0</v>
      </c>
      <c r="BN8" s="5">
        <v>1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1</v>
      </c>
      <c r="BW8" s="5">
        <v>1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f t="shared" si="0"/>
        <v>1</v>
      </c>
      <c r="CK8" s="5">
        <f t="shared" si="1"/>
        <v>0</v>
      </c>
      <c r="CL8" s="6" t="s">
        <v>1112</v>
      </c>
      <c r="CM8" s="6" t="s">
        <v>1113</v>
      </c>
      <c r="CN8" s="6" t="s">
        <v>1114</v>
      </c>
      <c r="CO8" s="6" t="s">
        <v>1115</v>
      </c>
      <c r="CP8" s="6" t="s">
        <v>1065</v>
      </c>
      <c r="CQ8" s="6" t="s">
        <v>1065</v>
      </c>
      <c r="CR8" s="6" t="s">
        <v>1116</v>
      </c>
    </row>
    <row r="9" spans="1:96" ht="14.25">
      <c r="A9" s="5">
        <v>8</v>
      </c>
      <c r="B9" s="6" t="s">
        <v>1117</v>
      </c>
      <c r="C9" s="7" t="s">
        <v>1108</v>
      </c>
      <c r="D9" s="6" t="s">
        <v>1118</v>
      </c>
      <c r="E9" s="6" t="s">
        <v>1119</v>
      </c>
      <c r="F9" s="6" t="s">
        <v>1120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8"/>
      <c r="M9" s="5">
        <v>2</v>
      </c>
      <c r="N9" s="5">
        <v>0</v>
      </c>
      <c r="O9" s="5">
        <v>1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1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1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f t="shared" si="0"/>
        <v>1</v>
      </c>
      <c r="CK9" s="5">
        <f t="shared" si="1"/>
        <v>0</v>
      </c>
      <c r="CL9" s="6" t="s">
        <v>1065</v>
      </c>
      <c r="CM9" s="6" t="s">
        <v>1065</v>
      </c>
      <c r="CN9" s="6" t="s">
        <v>1065</v>
      </c>
      <c r="CO9" s="6" t="s">
        <v>1065</v>
      </c>
      <c r="CP9" s="6" t="s">
        <v>1065</v>
      </c>
      <c r="CQ9" s="6" t="s">
        <v>1065</v>
      </c>
      <c r="CR9" s="6" t="s">
        <v>1121</v>
      </c>
    </row>
    <row r="10" spans="1:96" ht="14.25">
      <c r="A10" s="5">
        <v>9</v>
      </c>
      <c r="B10" s="6" t="s">
        <v>1122</v>
      </c>
      <c r="C10" s="7" t="s">
        <v>1108</v>
      </c>
      <c r="D10" s="6" t="s">
        <v>1123</v>
      </c>
      <c r="E10" s="6" t="s">
        <v>1124</v>
      </c>
      <c r="F10" s="6" t="s">
        <v>1125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3</v>
      </c>
      <c r="M10" s="5">
        <v>1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0</v>
      </c>
      <c r="AE10" s="5">
        <v>1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1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f t="shared" si="0"/>
        <v>0</v>
      </c>
      <c r="CK10" s="5">
        <f t="shared" si="1"/>
        <v>0</v>
      </c>
      <c r="CL10" s="6" t="s">
        <v>1126</v>
      </c>
      <c r="CM10" s="6" t="s">
        <v>1127</v>
      </c>
      <c r="CN10" s="6" t="s">
        <v>1128</v>
      </c>
      <c r="CO10" s="6" t="s">
        <v>1129</v>
      </c>
      <c r="CP10" s="6" t="s">
        <v>1065</v>
      </c>
      <c r="CQ10" s="6" t="s">
        <v>1065</v>
      </c>
      <c r="CR10" s="6" t="s">
        <v>1065</v>
      </c>
    </row>
    <row r="11" spans="1:96" ht="14.25">
      <c r="A11" s="5">
        <v>10</v>
      </c>
      <c r="B11" s="6" t="s">
        <v>1130</v>
      </c>
      <c r="C11" s="7" t="s">
        <v>1131</v>
      </c>
      <c r="D11" s="6" t="s">
        <v>1132</v>
      </c>
      <c r="E11" s="6" t="s">
        <v>1133</v>
      </c>
      <c r="F11" s="6" t="s">
        <v>1134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2</v>
      </c>
      <c r="M11" s="5">
        <v>2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1</v>
      </c>
      <c r="BW11" s="5">
        <v>1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1</v>
      </c>
      <c r="CI11" s="5">
        <v>0</v>
      </c>
      <c r="CJ11" s="5">
        <f t="shared" si="0"/>
        <v>1</v>
      </c>
      <c r="CK11" s="5">
        <f t="shared" si="1"/>
        <v>0</v>
      </c>
      <c r="CL11" s="6" t="s">
        <v>1065</v>
      </c>
      <c r="CM11" s="6" t="s">
        <v>1065</v>
      </c>
      <c r="CN11" s="6" t="s">
        <v>1135</v>
      </c>
      <c r="CO11" s="6" t="s">
        <v>1136</v>
      </c>
      <c r="CP11" s="6" t="s">
        <v>1065</v>
      </c>
      <c r="CQ11" s="6" t="s">
        <v>1065</v>
      </c>
      <c r="CR11" s="6" t="s">
        <v>1137</v>
      </c>
    </row>
    <row r="12" spans="1:96" ht="14.25">
      <c r="A12" s="5">
        <v>11</v>
      </c>
      <c r="B12" s="6" t="s">
        <v>1138</v>
      </c>
      <c r="C12" s="7" t="s">
        <v>1139</v>
      </c>
      <c r="D12" s="6" t="s">
        <v>1140</v>
      </c>
      <c r="E12" s="6" t="s">
        <v>1080</v>
      </c>
      <c r="F12" s="6" t="s">
        <v>1141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1</v>
      </c>
      <c r="CI12" s="5">
        <v>0</v>
      </c>
      <c r="CJ12" s="5">
        <f t="shared" si="0"/>
        <v>1</v>
      </c>
      <c r="CK12" s="5">
        <f t="shared" si="1"/>
        <v>0</v>
      </c>
      <c r="CL12" s="6" t="s">
        <v>1065</v>
      </c>
      <c r="CM12" s="6" t="s">
        <v>1065</v>
      </c>
      <c r="CN12" s="6" t="s">
        <v>1065</v>
      </c>
      <c r="CO12" s="6" t="s">
        <v>1065</v>
      </c>
      <c r="CP12" s="6" t="s">
        <v>1065</v>
      </c>
      <c r="CQ12" s="6" t="s">
        <v>1065</v>
      </c>
      <c r="CR12" s="6" t="s">
        <v>1142</v>
      </c>
    </row>
    <row r="13" spans="1:96" ht="14.25">
      <c r="A13" s="5">
        <v>12</v>
      </c>
      <c r="B13" s="6" t="s">
        <v>1143</v>
      </c>
      <c r="C13" s="7" t="s">
        <v>1139</v>
      </c>
      <c r="D13" s="6" t="s">
        <v>1144</v>
      </c>
      <c r="E13" s="6" t="s">
        <v>1145</v>
      </c>
      <c r="F13" s="6" t="s">
        <v>1146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4</v>
      </c>
      <c r="M13" s="5">
        <v>1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1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1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1</v>
      </c>
      <c r="BM13" s="5">
        <v>0</v>
      </c>
      <c r="BN13" s="5">
        <v>0</v>
      </c>
      <c r="BO13" s="5">
        <v>0</v>
      </c>
      <c r="BP13" s="5">
        <v>1</v>
      </c>
      <c r="BQ13" s="5">
        <v>0</v>
      </c>
      <c r="BR13" s="5">
        <v>0</v>
      </c>
      <c r="BS13" s="5">
        <v>0</v>
      </c>
      <c r="BT13" s="5">
        <v>0</v>
      </c>
      <c r="BU13" s="5">
        <v>1</v>
      </c>
      <c r="BV13" s="5">
        <v>1</v>
      </c>
      <c r="BW13" s="5">
        <v>1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1</v>
      </c>
      <c r="CI13" s="5">
        <v>0</v>
      </c>
      <c r="CJ13" s="5">
        <f t="shared" si="0"/>
        <v>1</v>
      </c>
      <c r="CK13" s="5">
        <f t="shared" si="1"/>
        <v>1</v>
      </c>
      <c r="CL13" s="6" t="s">
        <v>1147</v>
      </c>
      <c r="CM13" s="6" t="s">
        <v>1148</v>
      </c>
      <c r="CN13" s="6" t="s">
        <v>1149</v>
      </c>
      <c r="CO13" s="6" t="s">
        <v>1150</v>
      </c>
      <c r="CP13" s="6" t="s">
        <v>1151</v>
      </c>
      <c r="CQ13" s="6" t="s">
        <v>1065</v>
      </c>
      <c r="CR13" s="6" t="s">
        <v>1152</v>
      </c>
    </row>
    <row r="14" spans="1:96" ht="14.25">
      <c r="A14" s="5">
        <v>13</v>
      </c>
      <c r="B14" s="6" t="s">
        <v>1153</v>
      </c>
      <c r="C14" s="7" t="s">
        <v>1154</v>
      </c>
      <c r="D14" s="6" t="s">
        <v>1155</v>
      </c>
      <c r="E14" s="6" t="s">
        <v>1133</v>
      </c>
      <c r="F14" s="6" t="s">
        <v>1156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5">
        <v>1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1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f t="shared" si="0"/>
        <v>1</v>
      </c>
      <c r="CK14" s="5">
        <f t="shared" si="1"/>
        <v>0</v>
      </c>
      <c r="CL14" s="6" t="s">
        <v>1065</v>
      </c>
      <c r="CM14" s="6" t="s">
        <v>1065</v>
      </c>
      <c r="CN14" s="6" t="s">
        <v>1157</v>
      </c>
      <c r="CO14" s="6" t="s">
        <v>1065</v>
      </c>
      <c r="CP14" s="6" t="s">
        <v>1065</v>
      </c>
      <c r="CQ14" s="6" t="s">
        <v>1065</v>
      </c>
      <c r="CR14" s="6" t="s">
        <v>1158</v>
      </c>
    </row>
    <row r="15" spans="1:96" ht="14.25">
      <c r="A15" s="5">
        <v>14</v>
      </c>
      <c r="B15" s="6" t="s">
        <v>1159</v>
      </c>
      <c r="C15" s="7" t="s">
        <v>1160</v>
      </c>
      <c r="D15" s="6" t="s">
        <v>1161</v>
      </c>
      <c r="E15" s="6" t="s">
        <v>1162</v>
      </c>
      <c r="F15" s="6" t="s">
        <v>1163</v>
      </c>
      <c r="G15" s="5">
        <v>0</v>
      </c>
      <c r="H15" s="5">
        <v>0</v>
      </c>
      <c r="I15" s="5">
        <v>0</v>
      </c>
      <c r="J15" s="5">
        <v>1</v>
      </c>
      <c r="K15" s="5">
        <v>1</v>
      </c>
      <c r="L15" s="5">
        <v>3</v>
      </c>
      <c r="M15" s="5">
        <v>1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1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1</v>
      </c>
      <c r="BQ15" s="5">
        <v>0</v>
      </c>
      <c r="BR15" s="5">
        <v>0</v>
      </c>
      <c r="BS15" s="5">
        <v>0</v>
      </c>
      <c r="BT15" s="5">
        <v>0</v>
      </c>
      <c r="BU15" s="5">
        <v>1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f t="shared" si="0"/>
        <v>0</v>
      </c>
      <c r="CK15" s="5">
        <f t="shared" si="1"/>
        <v>1</v>
      </c>
      <c r="CL15" s="6" t="s">
        <v>1164</v>
      </c>
      <c r="CM15" s="6" t="s">
        <v>1065</v>
      </c>
      <c r="CN15" s="6" t="s">
        <v>1165</v>
      </c>
      <c r="CO15" s="6" t="s">
        <v>1166</v>
      </c>
      <c r="CP15" s="6" t="s">
        <v>1167</v>
      </c>
      <c r="CQ15" s="6" t="s">
        <v>1065</v>
      </c>
      <c r="CR15" s="6" t="s">
        <v>1065</v>
      </c>
    </row>
    <row r="16" spans="1:96" ht="14.25">
      <c r="A16" s="5">
        <v>15</v>
      </c>
      <c r="B16" s="6" t="s">
        <v>1168</v>
      </c>
      <c r="C16" s="7" t="s">
        <v>1160</v>
      </c>
      <c r="D16" s="6" t="s">
        <v>1169</v>
      </c>
      <c r="E16" s="6" t="s">
        <v>1080</v>
      </c>
      <c r="F16" s="6" t="s">
        <v>1170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  <c r="L16" s="8"/>
      <c r="M16" s="5">
        <v>2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1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f t="shared" si="0"/>
        <v>1</v>
      </c>
      <c r="CK16" s="5">
        <f t="shared" si="1"/>
        <v>0</v>
      </c>
      <c r="CL16" s="6" t="s">
        <v>1065</v>
      </c>
      <c r="CM16" s="6" t="s">
        <v>1171</v>
      </c>
      <c r="CN16" s="6" t="s">
        <v>1172</v>
      </c>
      <c r="CO16" s="6" t="s">
        <v>1065</v>
      </c>
      <c r="CP16" s="6" t="s">
        <v>1065</v>
      </c>
      <c r="CQ16" s="6" t="s">
        <v>1065</v>
      </c>
      <c r="CR16" s="6" t="s">
        <v>1173</v>
      </c>
    </row>
    <row r="17" spans="1:96" ht="14.25">
      <c r="A17" s="5">
        <v>16</v>
      </c>
      <c r="B17" s="6" t="s">
        <v>1174</v>
      </c>
      <c r="C17" s="7" t="s">
        <v>1175</v>
      </c>
      <c r="D17" s="6" t="s">
        <v>1176</v>
      </c>
      <c r="E17" s="6" t="s">
        <v>1080</v>
      </c>
      <c r="F17" s="6" t="s">
        <v>1177</v>
      </c>
      <c r="G17" s="5">
        <v>0</v>
      </c>
      <c r="H17" s="5">
        <v>0</v>
      </c>
      <c r="I17" s="5">
        <v>0</v>
      </c>
      <c r="J17" s="5">
        <v>1</v>
      </c>
      <c r="K17" s="5">
        <v>1</v>
      </c>
      <c r="L17" s="5">
        <v>3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f t="shared" si="0"/>
        <v>0</v>
      </c>
      <c r="CK17" s="5">
        <f t="shared" si="1"/>
        <v>1</v>
      </c>
      <c r="CL17" s="6" t="s">
        <v>1178</v>
      </c>
      <c r="CM17" s="6" t="s">
        <v>1065</v>
      </c>
      <c r="CN17" s="6" t="s">
        <v>1065</v>
      </c>
      <c r="CO17" s="6" t="s">
        <v>1065</v>
      </c>
      <c r="CP17" s="6" t="s">
        <v>1179</v>
      </c>
      <c r="CQ17" s="6" t="s">
        <v>1065</v>
      </c>
      <c r="CR17" s="6" t="s">
        <v>1065</v>
      </c>
    </row>
    <row r="18" spans="1:96" ht="14.25">
      <c r="A18" s="5">
        <v>17</v>
      </c>
      <c r="B18" s="6" t="s">
        <v>1180</v>
      </c>
      <c r="C18" s="7" t="s">
        <v>1181</v>
      </c>
      <c r="D18" s="6" t="s">
        <v>1182</v>
      </c>
      <c r="E18" s="6" t="s">
        <v>1080</v>
      </c>
      <c r="F18" s="6" t="s">
        <v>1183</v>
      </c>
      <c r="G18" s="5">
        <v>0</v>
      </c>
      <c r="H18" s="5">
        <v>0</v>
      </c>
      <c r="I18" s="5">
        <v>0</v>
      </c>
      <c r="J18" s="5">
        <v>1</v>
      </c>
      <c r="K18" s="5">
        <v>1</v>
      </c>
      <c r="L18" s="8"/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1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f t="shared" si="0"/>
        <v>0</v>
      </c>
      <c r="CK18" s="5">
        <f t="shared" si="1"/>
        <v>1</v>
      </c>
      <c r="CL18" s="6" t="s">
        <v>1065</v>
      </c>
      <c r="CM18" s="6" t="s">
        <v>1065</v>
      </c>
      <c r="CN18" s="6" t="s">
        <v>1065</v>
      </c>
      <c r="CO18" s="6" t="s">
        <v>1065</v>
      </c>
      <c r="CP18" s="6" t="s">
        <v>1184</v>
      </c>
      <c r="CQ18" s="6" t="s">
        <v>1065</v>
      </c>
      <c r="CR18" s="6" t="s">
        <v>1065</v>
      </c>
    </row>
    <row r="19" spans="1:96" ht="14.25">
      <c r="A19" s="5">
        <v>18</v>
      </c>
      <c r="B19" s="6" t="s">
        <v>1185</v>
      </c>
      <c r="C19" s="7" t="s">
        <v>1181</v>
      </c>
      <c r="D19" s="6" t="s">
        <v>1186</v>
      </c>
      <c r="E19" s="6" t="s">
        <v>1080</v>
      </c>
      <c r="F19" s="6" t="s">
        <v>1187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4</v>
      </c>
      <c r="M19" s="5">
        <v>2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1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1</v>
      </c>
      <c r="BM19" s="5">
        <v>0</v>
      </c>
      <c r="BN19" s="5">
        <v>1</v>
      </c>
      <c r="BO19" s="5">
        <v>0</v>
      </c>
      <c r="BP19" s="5">
        <v>1</v>
      </c>
      <c r="BQ19" s="5">
        <v>0</v>
      </c>
      <c r="BR19" s="5">
        <v>0</v>
      </c>
      <c r="BS19" s="5">
        <v>0</v>
      </c>
      <c r="BT19" s="5">
        <v>0</v>
      </c>
      <c r="BU19" s="5">
        <v>1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f t="shared" si="0"/>
        <v>1</v>
      </c>
      <c r="CK19" s="5">
        <f t="shared" si="1"/>
        <v>1</v>
      </c>
      <c r="CL19" s="6" t="s">
        <v>1188</v>
      </c>
      <c r="CM19" s="6" t="s">
        <v>1189</v>
      </c>
      <c r="CN19" s="6" t="s">
        <v>1190</v>
      </c>
      <c r="CO19" s="6" t="s">
        <v>1191</v>
      </c>
      <c r="CP19" s="6" t="s">
        <v>1192</v>
      </c>
      <c r="CQ19" s="6" t="s">
        <v>1065</v>
      </c>
      <c r="CR19" s="6" t="s">
        <v>1193</v>
      </c>
    </row>
    <row r="20" spans="1:96" ht="14.25">
      <c r="A20" s="5">
        <v>19</v>
      </c>
      <c r="B20" s="6" t="s">
        <v>1194</v>
      </c>
      <c r="C20" s="7" t="s">
        <v>1195</v>
      </c>
      <c r="D20" s="6" t="s">
        <v>1196</v>
      </c>
      <c r="E20" s="6" t="s">
        <v>1080</v>
      </c>
      <c r="F20" s="6" t="s">
        <v>1197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  <c r="L20" s="5">
        <v>4</v>
      </c>
      <c r="M20" s="5">
        <v>2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1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1</v>
      </c>
      <c r="BM20" s="5">
        <v>0</v>
      </c>
      <c r="BN20" s="5">
        <v>1</v>
      </c>
      <c r="BO20" s="5">
        <v>0</v>
      </c>
      <c r="BP20" s="5">
        <v>0</v>
      </c>
      <c r="BQ20" s="5">
        <v>1</v>
      </c>
      <c r="BR20" s="5">
        <v>0</v>
      </c>
      <c r="BS20" s="5">
        <v>0</v>
      </c>
      <c r="BT20" s="5">
        <v>0</v>
      </c>
      <c r="BU20" s="5">
        <v>0</v>
      </c>
      <c r="BV20" s="5">
        <v>1</v>
      </c>
      <c r="BW20" s="5">
        <v>1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1</v>
      </c>
      <c r="CI20" s="5">
        <v>0</v>
      </c>
      <c r="CJ20" s="5">
        <f t="shared" si="0"/>
        <v>1</v>
      </c>
      <c r="CK20" s="5">
        <f t="shared" si="1"/>
        <v>0</v>
      </c>
      <c r="CL20" s="6" t="s">
        <v>1198</v>
      </c>
      <c r="CM20" s="6" t="s">
        <v>1199</v>
      </c>
      <c r="CN20" s="6" t="s">
        <v>1200</v>
      </c>
      <c r="CO20" s="6" t="s">
        <v>1201</v>
      </c>
      <c r="CP20" s="6" t="s">
        <v>1065</v>
      </c>
      <c r="CQ20" s="6" t="s">
        <v>1065</v>
      </c>
      <c r="CR20" s="6" t="s">
        <v>1202</v>
      </c>
    </row>
    <row r="21" spans="1:96" ht="14.25">
      <c r="A21" s="5">
        <v>20</v>
      </c>
      <c r="B21" s="6" t="s">
        <v>1203</v>
      </c>
      <c r="C21" s="7" t="s">
        <v>1204</v>
      </c>
      <c r="D21" s="6" t="s">
        <v>1205</v>
      </c>
      <c r="E21" s="6" t="s">
        <v>1080</v>
      </c>
      <c r="F21" s="6" t="s">
        <v>1206</v>
      </c>
      <c r="G21" s="5">
        <v>1</v>
      </c>
      <c r="H21" s="5">
        <v>0</v>
      </c>
      <c r="I21" s="5">
        <v>0</v>
      </c>
      <c r="J21" s="5">
        <v>1</v>
      </c>
      <c r="K21" s="5">
        <v>1</v>
      </c>
      <c r="L21" s="5">
        <v>4</v>
      </c>
      <c r="M21" s="5">
        <v>1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1</v>
      </c>
      <c r="W21" s="5">
        <v>1</v>
      </c>
      <c r="X21" s="5">
        <v>0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1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1</v>
      </c>
      <c r="BW21" s="5">
        <v>1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f t="shared" si="0"/>
        <v>1</v>
      </c>
      <c r="CK21" s="5">
        <f t="shared" si="1"/>
        <v>1</v>
      </c>
      <c r="CL21" s="6" t="s">
        <v>1207</v>
      </c>
      <c r="CM21" s="6" t="s">
        <v>1065</v>
      </c>
      <c r="CN21" s="6" t="s">
        <v>1208</v>
      </c>
      <c r="CO21" s="6" t="s">
        <v>1209</v>
      </c>
      <c r="CP21" s="6" t="s">
        <v>1210</v>
      </c>
      <c r="CQ21" s="6" t="s">
        <v>1211</v>
      </c>
      <c r="CR21" s="6" t="s">
        <v>1212</v>
      </c>
    </row>
    <row r="22" spans="1:96" ht="14.25">
      <c r="A22" s="5">
        <v>21</v>
      </c>
      <c r="B22" s="6" t="s">
        <v>1213</v>
      </c>
      <c r="C22" s="7" t="s">
        <v>1214</v>
      </c>
      <c r="D22" s="6" t="s">
        <v>1215</v>
      </c>
      <c r="E22" s="6" t="s">
        <v>1216</v>
      </c>
      <c r="F22" s="6" t="s">
        <v>1217</v>
      </c>
      <c r="G22" s="5">
        <v>1</v>
      </c>
      <c r="H22" s="5">
        <v>0</v>
      </c>
      <c r="I22" s="5">
        <v>0</v>
      </c>
      <c r="J22" s="5">
        <v>1</v>
      </c>
      <c r="K22" s="5">
        <v>1</v>
      </c>
      <c r="L22" s="5">
        <v>4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0</v>
      </c>
      <c r="AZ22" s="5">
        <v>0</v>
      </c>
      <c r="BA22" s="5">
        <v>0</v>
      </c>
      <c r="BB22" s="5">
        <v>0</v>
      </c>
      <c r="BC22" s="5">
        <v>1</v>
      </c>
      <c r="BD22" s="5">
        <v>0</v>
      </c>
      <c r="BE22" s="5">
        <v>0</v>
      </c>
      <c r="BF22" s="5">
        <v>1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1</v>
      </c>
      <c r="BM22" s="5">
        <v>0</v>
      </c>
      <c r="BN22" s="5">
        <v>0</v>
      </c>
      <c r="BO22" s="5">
        <v>1</v>
      </c>
      <c r="BP22" s="5">
        <v>1</v>
      </c>
      <c r="BQ22" s="5">
        <v>1</v>
      </c>
      <c r="BR22" s="5">
        <v>0</v>
      </c>
      <c r="BS22" s="5">
        <v>0</v>
      </c>
      <c r="BT22" s="5">
        <v>0</v>
      </c>
      <c r="BU22" s="5">
        <v>0</v>
      </c>
      <c r="BV22" s="5">
        <v>1</v>
      </c>
      <c r="BW22" s="5">
        <v>1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f t="shared" si="0"/>
        <v>1</v>
      </c>
      <c r="CK22" s="5">
        <f t="shared" si="1"/>
        <v>1</v>
      </c>
      <c r="CL22" s="6" t="s">
        <v>1065</v>
      </c>
      <c r="CM22" s="6" t="s">
        <v>1218</v>
      </c>
      <c r="CN22" s="6" t="s">
        <v>1219</v>
      </c>
      <c r="CO22" s="6" t="s">
        <v>1220</v>
      </c>
      <c r="CP22" s="6" t="s">
        <v>1221</v>
      </c>
      <c r="CQ22" s="6" t="s">
        <v>1065</v>
      </c>
      <c r="CR22" s="6" t="s">
        <v>1222</v>
      </c>
    </row>
    <row r="23" spans="1:96" ht="14.25">
      <c r="A23" s="5">
        <v>22</v>
      </c>
      <c r="B23" s="6" t="s">
        <v>1223</v>
      </c>
      <c r="C23" s="7" t="s">
        <v>1224</v>
      </c>
      <c r="D23" s="6" t="s">
        <v>1225</v>
      </c>
      <c r="E23" s="6" t="s">
        <v>1145</v>
      </c>
      <c r="F23" s="6" t="s">
        <v>1226</v>
      </c>
      <c r="G23" s="5">
        <v>1</v>
      </c>
      <c r="H23" s="5">
        <v>0</v>
      </c>
      <c r="I23" s="5">
        <v>0</v>
      </c>
      <c r="J23" s="5">
        <v>1</v>
      </c>
      <c r="K23" s="5">
        <v>1</v>
      </c>
      <c r="L23" s="5">
        <v>4</v>
      </c>
      <c r="M23" s="5">
        <v>1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1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f t="shared" si="0"/>
        <v>1</v>
      </c>
      <c r="CK23" s="5">
        <f t="shared" si="1"/>
        <v>0</v>
      </c>
      <c r="CL23" s="6" t="s">
        <v>1227</v>
      </c>
      <c r="CM23" s="6" t="s">
        <v>1065</v>
      </c>
      <c r="CN23" s="6" t="s">
        <v>1228</v>
      </c>
      <c r="CO23" s="6" t="s">
        <v>1065</v>
      </c>
      <c r="CP23" s="6" t="s">
        <v>1065</v>
      </c>
      <c r="CQ23" s="6" t="s">
        <v>1065</v>
      </c>
      <c r="CR23" s="6" t="s">
        <v>1229</v>
      </c>
    </row>
    <row r="24" spans="1:96" ht="14.25">
      <c r="A24" s="5">
        <v>23</v>
      </c>
      <c r="B24" s="6" t="s">
        <v>1230</v>
      </c>
      <c r="C24" s="7" t="s">
        <v>1231</v>
      </c>
      <c r="D24" s="6" t="s">
        <v>1232</v>
      </c>
      <c r="E24" s="6" t="s">
        <v>1080</v>
      </c>
      <c r="F24" s="6" t="s">
        <v>1233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4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0</v>
      </c>
      <c r="BG24" s="5">
        <v>0</v>
      </c>
      <c r="BH24" s="5">
        <v>1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f t="shared" si="0"/>
        <v>1</v>
      </c>
      <c r="CK24" s="5">
        <f t="shared" si="1"/>
        <v>0</v>
      </c>
      <c r="CL24" s="6" t="s">
        <v>1234</v>
      </c>
      <c r="CM24" s="6" t="s">
        <v>1065</v>
      </c>
      <c r="CN24" s="6" t="s">
        <v>1235</v>
      </c>
      <c r="CO24" s="6" t="s">
        <v>1236</v>
      </c>
      <c r="CP24" s="6" t="s">
        <v>1065</v>
      </c>
      <c r="CQ24" s="6" t="s">
        <v>1065</v>
      </c>
      <c r="CR24" s="6" t="s">
        <v>1237</v>
      </c>
    </row>
    <row r="25" spans="1:96" ht="14.25">
      <c r="A25" s="5">
        <v>24</v>
      </c>
      <c r="B25" s="6" t="s">
        <v>1238</v>
      </c>
      <c r="C25" s="7" t="s">
        <v>1239</v>
      </c>
      <c r="D25" s="6" t="s">
        <v>1240</v>
      </c>
      <c r="E25" s="6" t="s">
        <v>1145</v>
      </c>
      <c r="F25" s="6" t="s">
        <v>1241</v>
      </c>
      <c r="G25" s="5">
        <v>0</v>
      </c>
      <c r="H25" s="5">
        <v>0</v>
      </c>
      <c r="I25" s="5">
        <v>0</v>
      </c>
      <c r="J25" s="5">
        <v>1</v>
      </c>
      <c r="K25" s="5">
        <v>1</v>
      </c>
      <c r="L25" s="5">
        <v>3</v>
      </c>
      <c r="M25" s="5">
        <v>1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1</v>
      </c>
      <c r="T25" s="5">
        <v>0</v>
      </c>
      <c r="U25" s="5">
        <v>1</v>
      </c>
      <c r="V25" s="5">
        <v>1</v>
      </c>
      <c r="W25" s="5">
        <v>1</v>
      </c>
      <c r="X25" s="5">
        <v>0</v>
      </c>
      <c r="Y25" s="5">
        <v>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1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1</v>
      </c>
      <c r="BW25" s="5">
        <v>1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f t="shared" si="0"/>
        <v>1</v>
      </c>
      <c r="CK25" s="5">
        <f t="shared" si="1"/>
        <v>0</v>
      </c>
      <c r="CL25" s="6" t="s">
        <v>1065</v>
      </c>
      <c r="CM25" s="6" t="s">
        <v>1242</v>
      </c>
      <c r="CN25" s="6" t="s">
        <v>1243</v>
      </c>
      <c r="CO25" s="6" t="s">
        <v>1244</v>
      </c>
      <c r="CP25" s="6" t="s">
        <v>1065</v>
      </c>
      <c r="CQ25" s="6" t="s">
        <v>1065</v>
      </c>
      <c r="CR25" s="6" t="s">
        <v>1245</v>
      </c>
    </row>
    <row r="26" spans="1:96" ht="14.25">
      <c r="A26" s="5">
        <v>25</v>
      </c>
      <c r="B26" s="6" t="s">
        <v>1246</v>
      </c>
      <c r="C26" s="7" t="s">
        <v>1247</v>
      </c>
      <c r="D26" s="6" t="s">
        <v>1248</v>
      </c>
      <c r="E26" s="6" t="s">
        <v>1249</v>
      </c>
      <c r="F26" s="6" t="s">
        <v>1250</v>
      </c>
      <c r="G26" s="5">
        <v>0</v>
      </c>
      <c r="H26" s="5">
        <v>0</v>
      </c>
      <c r="I26" s="5">
        <v>0</v>
      </c>
      <c r="J26" s="5">
        <v>1</v>
      </c>
      <c r="K26" s="5">
        <v>1</v>
      </c>
      <c r="L26" s="5">
        <v>3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1</v>
      </c>
      <c r="BM26" s="5">
        <v>1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1</v>
      </c>
      <c r="BW26" s="5">
        <v>1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1</v>
      </c>
      <c r="CH26" s="5">
        <v>1</v>
      </c>
      <c r="CI26" s="5">
        <v>1</v>
      </c>
      <c r="CJ26" s="5">
        <f t="shared" si="0"/>
        <v>0</v>
      </c>
      <c r="CK26" s="5">
        <f t="shared" si="1"/>
        <v>0</v>
      </c>
      <c r="CL26" s="6" t="s">
        <v>1251</v>
      </c>
      <c r="CM26" s="6" t="s">
        <v>1252</v>
      </c>
      <c r="CN26" s="6" t="s">
        <v>1253</v>
      </c>
      <c r="CO26" s="6" t="s">
        <v>1254</v>
      </c>
      <c r="CP26" s="6" t="s">
        <v>1065</v>
      </c>
      <c r="CQ26" s="6" t="s">
        <v>1255</v>
      </c>
      <c r="CR26" s="6" t="s">
        <v>1065</v>
      </c>
    </row>
    <row r="27" spans="1:96" ht="14.25">
      <c r="A27" s="5">
        <v>26</v>
      </c>
      <c r="B27" s="6" t="s">
        <v>1256</v>
      </c>
      <c r="C27" s="7" t="s">
        <v>1257</v>
      </c>
      <c r="D27" s="6" t="s">
        <v>1258</v>
      </c>
      <c r="E27" s="6" t="s">
        <v>1249</v>
      </c>
      <c r="F27" s="6" t="s">
        <v>1259</v>
      </c>
      <c r="G27" s="5">
        <v>0</v>
      </c>
      <c r="H27" s="5">
        <v>0</v>
      </c>
      <c r="I27" s="5">
        <v>0</v>
      </c>
      <c r="J27" s="5">
        <v>1</v>
      </c>
      <c r="K27" s="5">
        <v>1</v>
      </c>
      <c r="L27" s="8"/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1</v>
      </c>
      <c r="BW27" s="5">
        <v>1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1</v>
      </c>
      <c r="CH27" s="5">
        <v>1</v>
      </c>
      <c r="CI27" s="5">
        <v>1</v>
      </c>
      <c r="CJ27" s="5">
        <f t="shared" si="0"/>
        <v>0</v>
      </c>
      <c r="CK27" s="5">
        <f t="shared" si="1"/>
        <v>0</v>
      </c>
      <c r="CL27" s="6" t="s">
        <v>1065</v>
      </c>
      <c r="CM27" s="6" t="s">
        <v>1252</v>
      </c>
      <c r="CN27" s="6" t="s">
        <v>1253</v>
      </c>
      <c r="CO27" s="6" t="s">
        <v>1260</v>
      </c>
      <c r="CP27" s="6" t="s">
        <v>1065</v>
      </c>
      <c r="CQ27" s="6" t="s">
        <v>1065</v>
      </c>
      <c r="CR27" s="6" t="s">
        <v>1065</v>
      </c>
    </row>
    <row r="28" spans="1:96" ht="14.25">
      <c r="A28" s="5">
        <v>27</v>
      </c>
      <c r="B28" s="6" t="s">
        <v>1261</v>
      </c>
      <c r="C28" s="7" t="s">
        <v>1262</v>
      </c>
      <c r="D28" s="6" t="s">
        <v>1263</v>
      </c>
      <c r="E28" s="6" t="s">
        <v>1145</v>
      </c>
      <c r="F28" s="6" t="s">
        <v>1264</v>
      </c>
      <c r="G28" s="5">
        <v>1</v>
      </c>
      <c r="H28" s="5">
        <v>0</v>
      </c>
      <c r="I28" s="5">
        <v>0</v>
      </c>
      <c r="J28" s="5">
        <v>1</v>
      </c>
      <c r="K28" s="5">
        <v>1</v>
      </c>
      <c r="L28" s="5">
        <v>4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1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1</v>
      </c>
      <c r="BS28" s="5">
        <v>0</v>
      </c>
      <c r="BT28" s="5">
        <v>0</v>
      </c>
      <c r="BU28" s="5">
        <v>1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1</v>
      </c>
      <c r="CI28" s="5">
        <v>0</v>
      </c>
      <c r="CJ28" s="5">
        <f t="shared" si="0"/>
        <v>1</v>
      </c>
      <c r="CK28" s="5">
        <f t="shared" si="1"/>
        <v>1</v>
      </c>
      <c r="CL28" s="6" t="s">
        <v>1265</v>
      </c>
      <c r="CM28" s="6" t="s">
        <v>1266</v>
      </c>
      <c r="CN28" s="6" t="s">
        <v>1267</v>
      </c>
      <c r="CO28" s="6" t="s">
        <v>1268</v>
      </c>
      <c r="CP28" s="6" t="s">
        <v>1269</v>
      </c>
      <c r="CQ28" s="6" t="s">
        <v>1065</v>
      </c>
      <c r="CR28" s="6" t="s">
        <v>1270</v>
      </c>
    </row>
    <row r="29" spans="1:96" ht="14.25">
      <c r="A29" s="5">
        <v>28</v>
      </c>
      <c r="B29" s="6" t="s">
        <v>1271</v>
      </c>
      <c r="C29" s="7" t="s">
        <v>1262</v>
      </c>
      <c r="D29" s="6" t="s">
        <v>1272</v>
      </c>
      <c r="E29" s="6" t="s">
        <v>1080</v>
      </c>
      <c r="F29" s="6" t="s">
        <v>1273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v>3</v>
      </c>
      <c r="M29" s="5">
        <v>2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1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1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1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1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1</v>
      </c>
      <c r="CI29" s="5">
        <v>0</v>
      </c>
      <c r="CJ29" s="5">
        <f t="shared" si="0"/>
        <v>1</v>
      </c>
      <c r="CK29" s="5">
        <f t="shared" si="1"/>
        <v>1</v>
      </c>
      <c r="CL29" s="6" t="s">
        <v>1065</v>
      </c>
      <c r="CM29" s="6" t="s">
        <v>1274</v>
      </c>
      <c r="CN29" s="6" t="s">
        <v>1275</v>
      </c>
      <c r="CO29" s="6" t="s">
        <v>1276</v>
      </c>
      <c r="CP29" s="6" t="s">
        <v>1277</v>
      </c>
      <c r="CQ29" s="6" t="s">
        <v>1065</v>
      </c>
      <c r="CR29" s="6" t="s">
        <v>1278</v>
      </c>
    </row>
    <row r="30" spans="1:96" ht="14.25">
      <c r="A30" s="5">
        <v>29</v>
      </c>
      <c r="B30" s="6" t="s">
        <v>1279</v>
      </c>
      <c r="C30" s="7" t="s">
        <v>1280</v>
      </c>
      <c r="D30" s="6" t="s">
        <v>1281</v>
      </c>
      <c r="E30" s="6" t="s">
        <v>1282</v>
      </c>
      <c r="F30" s="6" t="s">
        <v>1283</v>
      </c>
      <c r="G30" s="5">
        <v>1</v>
      </c>
      <c r="H30" s="5">
        <v>0</v>
      </c>
      <c r="I30" s="5">
        <v>0</v>
      </c>
      <c r="J30" s="5">
        <v>1</v>
      </c>
      <c r="K30" s="5">
        <v>1</v>
      </c>
      <c r="L30" s="5">
        <v>2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1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1</v>
      </c>
      <c r="BD30" s="5">
        <v>0</v>
      </c>
      <c r="BE30" s="5">
        <v>0</v>
      </c>
      <c r="BF30" s="5">
        <v>1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1</v>
      </c>
      <c r="BM30" s="5">
        <v>0</v>
      </c>
      <c r="BN30" s="5">
        <v>0</v>
      </c>
      <c r="BO30" s="5">
        <v>1</v>
      </c>
      <c r="BP30" s="5">
        <v>0</v>
      </c>
      <c r="BQ30" s="5">
        <v>1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f t="shared" si="0"/>
        <v>0</v>
      </c>
      <c r="CK30" s="5">
        <f t="shared" si="1"/>
        <v>0</v>
      </c>
      <c r="CL30" s="6" t="s">
        <v>1065</v>
      </c>
      <c r="CM30" s="6" t="s">
        <v>1284</v>
      </c>
      <c r="CN30" s="6" t="s">
        <v>1065</v>
      </c>
      <c r="CO30" s="6" t="s">
        <v>1065</v>
      </c>
      <c r="CP30" s="6" t="s">
        <v>1065</v>
      </c>
      <c r="CQ30" s="6" t="s">
        <v>1065</v>
      </c>
      <c r="CR30" s="6" t="s">
        <v>1065</v>
      </c>
    </row>
    <row r="31" spans="1:96" ht="14.25">
      <c r="A31" s="5">
        <v>30</v>
      </c>
      <c r="B31" s="6" t="s">
        <v>1285</v>
      </c>
      <c r="C31" s="7" t="s">
        <v>1286</v>
      </c>
      <c r="D31" s="6" t="s">
        <v>1287</v>
      </c>
      <c r="E31" s="6" t="s">
        <v>1080</v>
      </c>
      <c r="F31" s="6" t="s">
        <v>1288</v>
      </c>
      <c r="G31" s="5">
        <v>0</v>
      </c>
      <c r="H31" s="5">
        <v>0</v>
      </c>
      <c r="I31" s="5">
        <v>0</v>
      </c>
      <c r="J31" s="5">
        <v>1</v>
      </c>
      <c r="K31" s="5">
        <v>1</v>
      </c>
      <c r="L31" s="5">
        <v>2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1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1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1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1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f t="shared" si="0"/>
        <v>0</v>
      </c>
      <c r="CK31" s="5">
        <f t="shared" si="1"/>
        <v>0</v>
      </c>
      <c r="CL31" s="6" t="s">
        <v>1065</v>
      </c>
      <c r="CM31" s="6" t="s">
        <v>1065</v>
      </c>
      <c r="CN31" s="6" t="s">
        <v>1065</v>
      </c>
      <c r="CO31" s="6" t="s">
        <v>1065</v>
      </c>
      <c r="CP31" s="6" t="s">
        <v>1065</v>
      </c>
      <c r="CQ31" s="6" t="s">
        <v>1065</v>
      </c>
      <c r="CR31" s="6" t="s">
        <v>1065</v>
      </c>
    </row>
    <row r="32" spans="1:96" ht="14.25">
      <c r="A32" s="5">
        <v>31</v>
      </c>
      <c r="B32" s="6" t="s">
        <v>1289</v>
      </c>
      <c r="C32" s="7" t="s">
        <v>1286</v>
      </c>
      <c r="D32" s="6" t="s">
        <v>1290</v>
      </c>
      <c r="E32" s="6" t="s">
        <v>1291</v>
      </c>
      <c r="F32" s="6" t="s">
        <v>1292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5">
        <v>4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1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f t="shared" si="0"/>
        <v>0</v>
      </c>
      <c r="CK32" s="5">
        <f t="shared" si="1"/>
        <v>1</v>
      </c>
      <c r="CL32" s="6" t="s">
        <v>1293</v>
      </c>
      <c r="CM32" s="6" t="s">
        <v>1294</v>
      </c>
      <c r="CN32" s="6" t="s">
        <v>1295</v>
      </c>
      <c r="CO32" s="6" t="s">
        <v>1296</v>
      </c>
      <c r="CP32" s="6" t="s">
        <v>1297</v>
      </c>
      <c r="CQ32" s="6" t="s">
        <v>1298</v>
      </c>
      <c r="CR32" s="6" t="s">
        <v>1065</v>
      </c>
    </row>
    <row r="33" spans="1:96" ht="14.25">
      <c r="A33" s="5">
        <v>33</v>
      </c>
      <c r="B33" s="6" t="s">
        <v>1299</v>
      </c>
      <c r="C33" s="7" t="s">
        <v>1300</v>
      </c>
      <c r="D33" s="6" t="s">
        <v>1301</v>
      </c>
      <c r="E33" s="6" t="s">
        <v>1302</v>
      </c>
      <c r="F33" s="6" t="s">
        <v>1303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2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1</v>
      </c>
      <c r="BM33" s="5">
        <v>0</v>
      </c>
      <c r="BN33" s="5">
        <v>0</v>
      </c>
      <c r="BO33" s="5">
        <v>0</v>
      </c>
      <c r="BP33" s="5">
        <v>0</v>
      </c>
      <c r="BQ33" s="5">
        <v>1</v>
      </c>
      <c r="BR33" s="5">
        <v>0</v>
      </c>
      <c r="BS33" s="5">
        <v>0</v>
      </c>
      <c r="BT33" s="5">
        <v>0</v>
      </c>
      <c r="BU33" s="5">
        <v>0</v>
      </c>
      <c r="BV33" s="5">
        <v>1</v>
      </c>
      <c r="BW33" s="5">
        <v>1</v>
      </c>
      <c r="BX33" s="5">
        <v>0</v>
      </c>
      <c r="BY33" s="5">
        <v>0</v>
      </c>
      <c r="BZ33" s="5">
        <v>1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f t="shared" si="0"/>
        <v>1</v>
      </c>
      <c r="CK33" s="5">
        <f t="shared" si="1"/>
        <v>0</v>
      </c>
      <c r="CL33" s="6" t="s">
        <v>1065</v>
      </c>
      <c r="CM33" s="6" t="s">
        <v>1065</v>
      </c>
      <c r="CN33" s="6" t="s">
        <v>1065</v>
      </c>
      <c r="CO33" s="6" t="s">
        <v>1065</v>
      </c>
      <c r="CP33" s="6" t="s">
        <v>1065</v>
      </c>
      <c r="CQ33" s="6" t="s">
        <v>1065</v>
      </c>
      <c r="CR33" s="6" t="s">
        <v>1304</v>
      </c>
    </row>
    <row r="34" spans="1:96" ht="14.25">
      <c r="A34" s="5">
        <v>34</v>
      </c>
      <c r="B34" s="6" t="s">
        <v>1305</v>
      </c>
      <c r="C34" s="7" t="s">
        <v>1306</v>
      </c>
      <c r="D34" s="6" t="s">
        <v>1307</v>
      </c>
      <c r="E34" s="6" t="s">
        <v>1080</v>
      </c>
      <c r="F34" s="6" t="s">
        <v>1308</v>
      </c>
      <c r="G34" s="5">
        <v>0</v>
      </c>
      <c r="H34" s="5">
        <v>0</v>
      </c>
      <c r="I34" s="5">
        <v>0</v>
      </c>
      <c r="J34" s="5">
        <v>1</v>
      </c>
      <c r="K34" s="5">
        <v>1</v>
      </c>
      <c r="L34" s="5">
        <v>2</v>
      </c>
      <c r="M34" s="5">
        <v>2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1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1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f t="shared" si="0"/>
        <v>0</v>
      </c>
      <c r="CK34" s="5">
        <f t="shared" si="1"/>
        <v>1</v>
      </c>
      <c r="CL34" s="6" t="s">
        <v>1065</v>
      </c>
      <c r="CM34" s="6" t="s">
        <v>1065</v>
      </c>
      <c r="CN34" s="6" t="s">
        <v>1309</v>
      </c>
      <c r="CO34" s="6" t="s">
        <v>1310</v>
      </c>
      <c r="CP34" s="6" t="s">
        <v>1311</v>
      </c>
      <c r="CQ34" s="6" t="s">
        <v>1065</v>
      </c>
      <c r="CR34" s="6" t="s">
        <v>1065</v>
      </c>
    </row>
    <row r="35" spans="1:96" ht="14.25">
      <c r="A35" s="5">
        <v>35</v>
      </c>
      <c r="B35" s="6" t="s">
        <v>1312</v>
      </c>
      <c r="C35" s="7" t="s">
        <v>1306</v>
      </c>
      <c r="D35" s="6" t="s">
        <v>1313</v>
      </c>
      <c r="E35" s="6" t="s">
        <v>1080</v>
      </c>
      <c r="F35" s="6" t="s">
        <v>1314</v>
      </c>
      <c r="G35" s="5">
        <v>1</v>
      </c>
      <c r="H35" s="5">
        <v>0</v>
      </c>
      <c r="I35" s="5">
        <v>0</v>
      </c>
      <c r="J35" s="5">
        <v>1</v>
      </c>
      <c r="K35" s="5">
        <v>1</v>
      </c>
      <c r="L35" s="5">
        <v>4</v>
      </c>
      <c r="M35" s="5">
        <v>1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1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1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1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1</v>
      </c>
      <c r="BW35" s="5">
        <v>1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1</v>
      </c>
      <c r="CH35" s="5">
        <v>1</v>
      </c>
      <c r="CI35" s="5">
        <v>0</v>
      </c>
      <c r="CJ35" s="5">
        <f t="shared" si="0"/>
        <v>1</v>
      </c>
      <c r="CK35" s="5">
        <f t="shared" si="1"/>
        <v>1</v>
      </c>
      <c r="CL35" s="6" t="s">
        <v>1315</v>
      </c>
      <c r="CM35" s="6" t="s">
        <v>1065</v>
      </c>
      <c r="CN35" s="6" t="s">
        <v>1316</v>
      </c>
      <c r="CO35" s="6" t="s">
        <v>1317</v>
      </c>
      <c r="CP35" s="6" t="s">
        <v>1318</v>
      </c>
      <c r="CQ35" s="6" t="s">
        <v>1065</v>
      </c>
      <c r="CR35" s="6" t="s">
        <v>1319</v>
      </c>
    </row>
    <row r="36" spans="1:96" ht="14.25">
      <c r="A36" s="5">
        <v>36</v>
      </c>
      <c r="B36" s="6" t="s">
        <v>1320</v>
      </c>
      <c r="C36" s="7" t="s">
        <v>1306</v>
      </c>
      <c r="D36" s="6" t="s">
        <v>1321</v>
      </c>
      <c r="E36" s="6" t="s">
        <v>1145</v>
      </c>
      <c r="F36" s="6" t="s">
        <v>1322</v>
      </c>
      <c r="G36" s="5">
        <v>1</v>
      </c>
      <c r="H36" s="5">
        <v>0</v>
      </c>
      <c r="I36" s="5">
        <v>0</v>
      </c>
      <c r="J36" s="5">
        <v>1</v>
      </c>
      <c r="K36" s="5">
        <v>1</v>
      </c>
      <c r="L36" s="5">
        <v>4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1</v>
      </c>
      <c r="BD36" s="5">
        <v>0</v>
      </c>
      <c r="BE36" s="5">
        <v>0</v>
      </c>
      <c r="BF36" s="5">
        <v>0</v>
      </c>
      <c r="BG36" s="5">
        <v>1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f t="shared" si="0"/>
        <v>0</v>
      </c>
      <c r="CK36" s="5">
        <f t="shared" si="1"/>
        <v>1</v>
      </c>
      <c r="CL36" s="6" t="s">
        <v>1323</v>
      </c>
      <c r="CM36" s="6" t="s">
        <v>1324</v>
      </c>
      <c r="CN36" s="6" t="s">
        <v>1325</v>
      </c>
      <c r="CO36" s="6" t="s">
        <v>1326</v>
      </c>
      <c r="CP36" s="6" t="s">
        <v>1327</v>
      </c>
      <c r="CQ36" s="6" t="s">
        <v>1328</v>
      </c>
      <c r="CR36" s="6" t="s">
        <v>1065</v>
      </c>
    </row>
    <row r="37" spans="1:96" ht="14.25">
      <c r="A37" s="5">
        <v>37</v>
      </c>
      <c r="B37" s="6" t="s">
        <v>1329</v>
      </c>
      <c r="C37" s="7" t="s">
        <v>1330</v>
      </c>
      <c r="D37" s="6" t="s">
        <v>1331</v>
      </c>
      <c r="E37" s="6" t="s">
        <v>1080</v>
      </c>
      <c r="F37" s="6" t="s">
        <v>1332</v>
      </c>
      <c r="G37" s="5">
        <v>0</v>
      </c>
      <c r="H37" s="5">
        <v>0</v>
      </c>
      <c r="I37" s="5">
        <v>0</v>
      </c>
      <c r="J37" s="5">
        <v>1</v>
      </c>
      <c r="K37" s="5">
        <v>1</v>
      </c>
      <c r="L37" s="5">
        <v>2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1</v>
      </c>
      <c r="CH37" s="5">
        <v>1</v>
      </c>
      <c r="CI37" s="5">
        <v>0</v>
      </c>
      <c r="CJ37" s="5">
        <f t="shared" si="0"/>
        <v>0</v>
      </c>
      <c r="CK37" s="5">
        <f t="shared" si="1"/>
        <v>1</v>
      </c>
      <c r="CL37" s="6" t="s">
        <v>1065</v>
      </c>
      <c r="CM37" s="6" t="s">
        <v>1065</v>
      </c>
      <c r="CN37" s="6" t="s">
        <v>1333</v>
      </c>
      <c r="CO37" s="6" t="s">
        <v>1334</v>
      </c>
      <c r="CP37" s="6" t="s">
        <v>1335</v>
      </c>
      <c r="CQ37" s="6" t="s">
        <v>1065</v>
      </c>
      <c r="CR37" s="6" t="s">
        <v>1065</v>
      </c>
    </row>
    <row r="38" spans="1:96" ht="14.25">
      <c r="A38" s="5">
        <v>38</v>
      </c>
      <c r="B38" s="6" t="s">
        <v>1336</v>
      </c>
      <c r="C38" s="7" t="s">
        <v>1330</v>
      </c>
      <c r="D38" s="6" t="s">
        <v>1337</v>
      </c>
      <c r="E38" s="6" t="s">
        <v>1338</v>
      </c>
      <c r="F38" s="6" t="s">
        <v>1339</v>
      </c>
      <c r="G38" s="5">
        <v>0</v>
      </c>
      <c r="H38" s="5">
        <v>0</v>
      </c>
      <c r="I38" s="5">
        <v>0</v>
      </c>
      <c r="J38" s="5">
        <v>1</v>
      </c>
      <c r="K38" s="5">
        <v>1</v>
      </c>
      <c r="L38" s="5">
        <v>4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1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1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1</v>
      </c>
      <c r="BH38" s="5">
        <v>0</v>
      </c>
      <c r="BI38" s="5">
        <v>0</v>
      </c>
      <c r="BJ38" s="5">
        <v>0</v>
      </c>
      <c r="BK38" s="5">
        <v>0</v>
      </c>
      <c r="BL38" s="5">
        <v>1</v>
      </c>
      <c r="BM38" s="5">
        <v>0</v>
      </c>
      <c r="BN38" s="5">
        <v>1</v>
      </c>
      <c r="BO38" s="5">
        <v>0</v>
      </c>
      <c r="BP38" s="5">
        <v>0</v>
      </c>
      <c r="BQ38" s="5">
        <v>1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f t="shared" si="0"/>
        <v>1</v>
      </c>
      <c r="CK38" s="5">
        <f t="shared" si="1"/>
        <v>1</v>
      </c>
      <c r="CL38" s="6" t="s">
        <v>1340</v>
      </c>
      <c r="CM38" s="6" t="s">
        <v>1341</v>
      </c>
      <c r="CN38" s="6" t="s">
        <v>1342</v>
      </c>
      <c r="CO38" s="6" t="s">
        <v>1343</v>
      </c>
      <c r="CP38" s="6" t="s">
        <v>1344</v>
      </c>
      <c r="CQ38" s="6" t="s">
        <v>1065</v>
      </c>
      <c r="CR38" s="6" t="s">
        <v>1345</v>
      </c>
    </row>
    <row r="39" spans="1:96" ht="14.25">
      <c r="A39" s="5">
        <v>39</v>
      </c>
      <c r="B39" s="6" t="s">
        <v>1346</v>
      </c>
      <c r="C39" s="7" t="s">
        <v>1330</v>
      </c>
      <c r="D39" s="6" t="s">
        <v>1347</v>
      </c>
      <c r="E39" s="6" t="s">
        <v>1080</v>
      </c>
      <c r="F39" s="6" t="s">
        <v>1348</v>
      </c>
      <c r="G39" s="5">
        <v>0</v>
      </c>
      <c r="H39" s="5">
        <v>0</v>
      </c>
      <c r="I39" s="5">
        <v>0</v>
      </c>
      <c r="J39" s="5">
        <v>1</v>
      </c>
      <c r="K39" s="5">
        <v>1</v>
      </c>
      <c r="L39" s="5">
        <v>2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1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1</v>
      </c>
      <c r="BW39" s="5">
        <v>1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f t="shared" si="0"/>
        <v>1</v>
      </c>
      <c r="CK39" s="5">
        <f t="shared" si="1"/>
        <v>1</v>
      </c>
      <c r="CL39" s="6" t="s">
        <v>1065</v>
      </c>
      <c r="CM39" s="6" t="s">
        <v>1065</v>
      </c>
      <c r="CN39" s="6" t="s">
        <v>1349</v>
      </c>
      <c r="CO39" s="6" t="s">
        <v>1065</v>
      </c>
      <c r="CP39" s="6" t="s">
        <v>1350</v>
      </c>
      <c r="CQ39" s="6" t="s">
        <v>1065</v>
      </c>
      <c r="CR39" s="6" t="s">
        <v>1351</v>
      </c>
    </row>
    <row r="40" spans="1:96" ht="14.25">
      <c r="A40" s="5">
        <v>40</v>
      </c>
      <c r="B40" s="6" t="s">
        <v>1352</v>
      </c>
      <c r="C40" s="7" t="s">
        <v>1353</v>
      </c>
      <c r="D40" s="6" t="s">
        <v>1354</v>
      </c>
      <c r="E40" s="6" t="s">
        <v>1080</v>
      </c>
      <c r="F40" s="6" t="s">
        <v>1355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4</v>
      </c>
      <c r="M40" s="5">
        <v>2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1</v>
      </c>
      <c r="X40" s="5">
        <v>1</v>
      </c>
      <c r="Y40" s="5">
        <v>1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1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1</v>
      </c>
      <c r="BM40" s="5">
        <v>0</v>
      </c>
      <c r="BN40" s="5">
        <v>0</v>
      </c>
      <c r="BO40" s="5">
        <v>0</v>
      </c>
      <c r="BP40" s="5">
        <v>1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1</v>
      </c>
      <c r="BW40" s="5">
        <v>1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1</v>
      </c>
      <c r="CJ40" s="5">
        <f t="shared" si="0"/>
        <v>1</v>
      </c>
      <c r="CK40" s="5">
        <f t="shared" si="1"/>
        <v>1</v>
      </c>
      <c r="CL40" s="6" t="s">
        <v>1065</v>
      </c>
      <c r="CM40" s="6" t="s">
        <v>1356</v>
      </c>
      <c r="CN40" s="6" t="s">
        <v>1357</v>
      </c>
      <c r="CO40" s="6" t="s">
        <v>1358</v>
      </c>
      <c r="CP40" s="6" t="s">
        <v>1359</v>
      </c>
      <c r="CQ40" s="6" t="s">
        <v>1065</v>
      </c>
      <c r="CR40" s="6" t="s">
        <v>1360</v>
      </c>
    </row>
    <row r="41" spans="1:96" ht="14.25">
      <c r="A41" s="5">
        <v>41</v>
      </c>
      <c r="B41" s="6" t="s">
        <v>1361</v>
      </c>
      <c r="C41" s="7" t="s">
        <v>1353</v>
      </c>
      <c r="D41" s="6" t="s">
        <v>1362</v>
      </c>
      <c r="E41" s="6" t="s">
        <v>1080</v>
      </c>
      <c r="F41" s="6" t="s">
        <v>1363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2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1</v>
      </c>
      <c r="AC41" s="5">
        <v>0</v>
      </c>
      <c r="AD41" s="5">
        <v>0</v>
      </c>
      <c r="AE41" s="5">
        <v>1</v>
      </c>
      <c r="AF41" s="5">
        <v>1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1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1</v>
      </c>
      <c r="BH41" s="5">
        <v>0</v>
      </c>
      <c r="BI41" s="5">
        <v>0</v>
      </c>
      <c r="BJ41" s="5">
        <v>0</v>
      </c>
      <c r="BK41" s="5">
        <v>0</v>
      </c>
      <c r="BL41" s="5">
        <v>1</v>
      </c>
      <c r="BM41" s="5">
        <v>0</v>
      </c>
      <c r="BN41" s="5">
        <v>1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f t="shared" si="0"/>
        <v>1</v>
      </c>
      <c r="CK41" s="5">
        <f t="shared" si="1"/>
        <v>0</v>
      </c>
      <c r="CL41" s="6" t="s">
        <v>1065</v>
      </c>
      <c r="CM41" s="6" t="s">
        <v>1065</v>
      </c>
      <c r="CN41" s="6" t="s">
        <v>1065</v>
      </c>
      <c r="CO41" s="6" t="s">
        <v>1065</v>
      </c>
      <c r="CP41" s="6" t="s">
        <v>1065</v>
      </c>
      <c r="CQ41" s="6" t="s">
        <v>1065</v>
      </c>
      <c r="CR41" s="6" t="s">
        <v>1364</v>
      </c>
    </row>
    <row r="42" spans="1:96" ht="14.25">
      <c r="A42" s="5">
        <v>42</v>
      </c>
      <c r="B42" s="6" t="s">
        <v>1365</v>
      </c>
      <c r="C42" s="7" t="s">
        <v>1366</v>
      </c>
      <c r="D42" s="6" t="s">
        <v>1367</v>
      </c>
      <c r="E42" s="6" t="s">
        <v>1080</v>
      </c>
      <c r="F42" s="6" t="s">
        <v>1368</v>
      </c>
      <c r="G42" s="5">
        <v>0</v>
      </c>
      <c r="H42" s="5">
        <v>0</v>
      </c>
      <c r="I42" s="5">
        <v>0</v>
      </c>
      <c r="J42" s="5">
        <v>1</v>
      </c>
      <c r="K42" s="5">
        <v>1</v>
      </c>
      <c r="L42" s="5">
        <v>4</v>
      </c>
      <c r="M42" s="5">
        <v>1</v>
      </c>
      <c r="N42" s="5">
        <v>1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1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1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1</v>
      </c>
      <c r="BQ42" s="5">
        <v>0</v>
      </c>
      <c r="BR42" s="5">
        <v>0</v>
      </c>
      <c r="BS42" s="5">
        <v>0</v>
      </c>
      <c r="BT42" s="5">
        <v>0</v>
      </c>
      <c r="BU42" s="5">
        <v>1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1</v>
      </c>
      <c r="CI42" s="5">
        <v>0</v>
      </c>
      <c r="CJ42" s="5">
        <f t="shared" si="0"/>
        <v>1</v>
      </c>
      <c r="CK42" s="5">
        <f t="shared" si="1"/>
        <v>1</v>
      </c>
      <c r="CL42" s="6" t="s">
        <v>1369</v>
      </c>
      <c r="CM42" s="6" t="s">
        <v>1370</v>
      </c>
      <c r="CN42" s="6" t="s">
        <v>1371</v>
      </c>
      <c r="CO42" s="6" t="s">
        <v>1372</v>
      </c>
      <c r="CP42" s="6" t="s">
        <v>1373</v>
      </c>
      <c r="CQ42" s="6" t="s">
        <v>1065</v>
      </c>
      <c r="CR42" s="6" t="s">
        <v>1374</v>
      </c>
    </row>
    <row r="43" spans="1:96" ht="14.25">
      <c r="A43" s="5">
        <v>43</v>
      </c>
      <c r="B43" s="6" t="s">
        <v>1375</v>
      </c>
      <c r="C43" s="7" t="s">
        <v>1376</v>
      </c>
      <c r="D43" s="6" t="s">
        <v>1377</v>
      </c>
      <c r="E43" s="6" t="s">
        <v>1291</v>
      </c>
      <c r="F43" s="6" t="s">
        <v>1378</v>
      </c>
      <c r="G43" s="5">
        <v>0</v>
      </c>
      <c r="H43" s="5">
        <v>0</v>
      </c>
      <c r="I43" s="5">
        <v>0</v>
      </c>
      <c r="J43" s="5">
        <v>1</v>
      </c>
      <c r="K43" s="5">
        <v>1</v>
      </c>
      <c r="L43" s="5">
        <v>3</v>
      </c>
      <c r="M43" s="5">
        <v>1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1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f t="shared" si="0"/>
        <v>1</v>
      </c>
      <c r="CK43" s="5">
        <f t="shared" si="1"/>
        <v>1</v>
      </c>
      <c r="CL43" s="6" t="s">
        <v>1379</v>
      </c>
      <c r="CM43" s="6" t="s">
        <v>1065</v>
      </c>
      <c r="CN43" s="6" t="s">
        <v>1380</v>
      </c>
      <c r="CO43" s="6" t="s">
        <v>1381</v>
      </c>
      <c r="CP43" s="6" t="s">
        <v>1382</v>
      </c>
      <c r="CQ43" s="6" t="s">
        <v>1065</v>
      </c>
      <c r="CR43" s="6" t="s">
        <v>1383</v>
      </c>
    </row>
    <row r="44" spans="1:96" ht="14.25">
      <c r="A44" s="5">
        <v>44</v>
      </c>
      <c r="B44" s="6" t="s">
        <v>1384</v>
      </c>
      <c r="C44" s="7" t="s">
        <v>1376</v>
      </c>
      <c r="D44" s="6" t="s">
        <v>1385</v>
      </c>
      <c r="E44" s="6" t="s">
        <v>1386</v>
      </c>
      <c r="F44" s="6" t="s">
        <v>1387</v>
      </c>
      <c r="G44" s="5">
        <v>0</v>
      </c>
      <c r="H44" s="5">
        <v>0</v>
      </c>
      <c r="I44" s="5">
        <v>0</v>
      </c>
      <c r="J44" s="5">
        <v>1</v>
      </c>
      <c r="K44" s="5">
        <v>1</v>
      </c>
      <c r="L44" s="5">
        <v>3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1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1</v>
      </c>
      <c r="BK44" s="5">
        <v>0</v>
      </c>
      <c r="BL44" s="5">
        <v>1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f t="shared" si="0"/>
        <v>1</v>
      </c>
      <c r="CK44" s="5">
        <f t="shared" si="1"/>
        <v>1</v>
      </c>
      <c r="CL44" s="6" t="s">
        <v>1388</v>
      </c>
      <c r="CM44" s="6" t="s">
        <v>1389</v>
      </c>
      <c r="CN44" s="6" t="s">
        <v>1390</v>
      </c>
      <c r="CO44" s="6" t="s">
        <v>1381</v>
      </c>
      <c r="CP44" s="6" t="s">
        <v>1391</v>
      </c>
      <c r="CQ44" s="6" t="s">
        <v>1065</v>
      </c>
      <c r="CR44" s="6" t="s">
        <v>1392</v>
      </c>
    </row>
    <row r="45" spans="1:96" ht="14.25">
      <c r="A45" s="5">
        <v>45</v>
      </c>
      <c r="B45" s="6" t="s">
        <v>1393</v>
      </c>
      <c r="C45" s="7" t="s">
        <v>1394</v>
      </c>
      <c r="D45" s="6" t="s">
        <v>1395</v>
      </c>
      <c r="E45" s="6" t="s">
        <v>1133</v>
      </c>
      <c r="F45" s="6" t="s">
        <v>1396</v>
      </c>
      <c r="G45" s="5">
        <v>0</v>
      </c>
      <c r="H45" s="5">
        <v>0</v>
      </c>
      <c r="I45" s="5">
        <v>0</v>
      </c>
      <c r="J45" s="5">
        <v>1</v>
      </c>
      <c r="K45" s="5">
        <v>1</v>
      </c>
      <c r="L45" s="5">
        <v>4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1</v>
      </c>
      <c r="V45" s="5">
        <v>0</v>
      </c>
      <c r="W45" s="5">
        <v>1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1</v>
      </c>
      <c r="BH45" s="5">
        <v>0</v>
      </c>
      <c r="BI45" s="5">
        <v>0</v>
      </c>
      <c r="BJ45" s="5">
        <v>0</v>
      </c>
      <c r="BK45" s="5">
        <v>0</v>
      </c>
      <c r="BL45" s="5">
        <v>1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1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f t="shared" si="0"/>
        <v>1</v>
      </c>
      <c r="CK45" s="5">
        <f t="shared" si="1"/>
        <v>1</v>
      </c>
      <c r="CL45" s="6" t="s">
        <v>1397</v>
      </c>
      <c r="CM45" s="6" t="s">
        <v>1398</v>
      </c>
      <c r="CN45" s="6" t="s">
        <v>1399</v>
      </c>
      <c r="CO45" s="6" t="s">
        <v>1400</v>
      </c>
      <c r="CP45" s="6" t="s">
        <v>1401</v>
      </c>
      <c r="CQ45" s="6" t="s">
        <v>1065</v>
      </c>
      <c r="CR45" s="6" t="s">
        <v>1402</v>
      </c>
    </row>
    <row r="46" spans="1:96" ht="14.25">
      <c r="A46" s="5">
        <v>46</v>
      </c>
      <c r="B46" s="6" t="s">
        <v>1403</v>
      </c>
      <c r="C46" s="7" t="s">
        <v>1404</v>
      </c>
      <c r="D46" s="6" t="s">
        <v>1405</v>
      </c>
      <c r="E46" s="6" t="s">
        <v>1145</v>
      </c>
      <c r="F46" s="6" t="s">
        <v>1406</v>
      </c>
      <c r="G46" s="5">
        <v>0</v>
      </c>
      <c r="H46" s="5">
        <v>0</v>
      </c>
      <c r="I46" s="5">
        <v>0</v>
      </c>
      <c r="J46" s="5">
        <v>1</v>
      </c>
      <c r="K46" s="5">
        <v>1</v>
      </c>
      <c r="L46" s="5">
        <v>4</v>
      </c>
      <c r="M46" s="5">
        <v>1</v>
      </c>
      <c r="N46" s="5">
        <v>1</v>
      </c>
      <c r="O46" s="5">
        <v>1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1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1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1</v>
      </c>
      <c r="BW46" s="5">
        <v>1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1</v>
      </c>
      <c r="CH46" s="5">
        <v>1</v>
      </c>
      <c r="CI46" s="5">
        <v>1</v>
      </c>
      <c r="CJ46" s="5">
        <f t="shared" si="0"/>
        <v>1</v>
      </c>
      <c r="CK46" s="5">
        <f t="shared" si="1"/>
        <v>0</v>
      </c>
      <c r="CL46" s="6" t="s">
        <v>1407</v>
      </c>
      <c r="CM46" s="6" t="s">
        <v>1408</v>
      </c>
      <c r="CN46" s="6" t="s">
        <v>1409</v>
      </c>
      <c r="CO46" s="6" t="s">
        <v>1410</v>
      </c>
      <c r="CP46" s="6" t="s">
        <v>1065</v>
      </c>
      <c r="CQ46" s="6" t="s">
        <v>1065</v>
      </c>
      <c r="CR46" s="6" t="s">
        <v>1411</v>
      </c>
    </row>
    <row r="47" spans="1:96" ht="14.25">
      <c r="A47" s="5">
        <v>47</v>
      </c>
      <c r="B47" s="6" t="s">
        <v>1412</v>
      </c>
      <c r="C47" s="7" t="s">
        <v>1404</v>
      </c>
      <c r="D47" s="6" t="s">
        <v>1413</v>
      </c>
      <c r="E47" s="6" t="s">
        <v>1080</v>
      </c>
      <c r="F47" s="6" t="s">
        <v>1414</v>
      </c>
      <c r="G47" s="5">
        <v>0</v>
      </c>
      <c r="H47" s="5">
        <v>0</v>
      </c>
      <c r="I47" s="5">
        <v>0</v>
      </c>
      <c r="J47" s="5">
        <v>1</v>
      </c>
      <c r="K47" s="5">
        <v>1</v>
      </c>
      <c r="L47" s="5">
        <v>4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  <c r="X47" s="5">
        <v>0</v>
      </c>
      <c r="Y47" s="5">
        <v>0</v>
      </c>
      <c r="Z47" s="5">
        <v>1</v>
      </c>
      <c r="AA47" s="5">
        <v>0</v>
      </c>
      <c r="AB47" s="5">
        <v>1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1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1</v>
      </c>
      <c r="BW47" s="5">
        <v>1</v>
      </c>
      <c r="BX47" s="5">
        <v>0</v>
      </c>
      <c r="BY47" s="5">
        <v>1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1</v>
      </c>
      <c r="CJ47" s="5">
        <f t="shared" si="0"/>
        <v>1</v>
      </c>
      <c r="CK47" s="5">
        <f t="shared" si="1"/>
        <v>1</v>
      </c>
      <c r="CL47" s="6" t="s">
        <v>1065</v>
      </c>
      <c r="CM47" s="6" t="s">
        <v>1415</v>
      </c>
      <c r="CN47" s="6" t="s">
        <v>1416</v>
      </c>
      <c r="CO47" s="6" t="s">
        <v>1417</v>
      </c>
      <c r="CP47" s="6" t="s">
        <v>1418</v>
      </c>
      <c r="CQ47" s="6" t="s">
        <v>1065</v>
      </c>
      <c r="CR47" s="6" t="s">
        <v>1419</v>
      </c>
    </row>
    <row r="48" spans="1:96" ht="14.25">
      <c r="A48" s="5">
        <v>48</v>
      </c>
      <c r="B48" s="6" t="s">
        <v>1420</v>
      </c>
      <c r="C48" s="7" t="s">
        <v>1421</v>
      </c>
      <c r="D48" s="6" t="s">
        <v>1422</v>
      </c>
      <c r="E48" s="6" t="s">
        <v>1080</v>
      </c>
      <c r="F48" s="6" t="s">
        <v>1423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  <c r="L48" s="5">
        <v>3</v>
      </c>
      <c r="M48" s="5">
        <v>1</v>
      </c>
      <c r="N48" s="5">
        <v>0</v>
      </c>
      <c r="O48" s="5">
        <v>1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1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1</v>
      </c>
      <c r="BG48" s="5">
        <v>0</v>
      </c>
      <c r="BH48" s="5">
        <v>1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f t="shared" si="0"/>
        <v>0</v>
      </c>
      <c r="CK48" s="5">
        <f t="shared" si="1"/>
        <v>1</v>
      </c>
      <c r="CL48" s="6" t="s">
        <v>1424</v>
      </c>
      <c r="CM48" s="6" t="s">
        <v>1425</v>
      </c>
      <c r="CN48" s="6" t="s">
        <v>1380</v>
      </c>
      <c r="CO48" s="6" t="s">
        <v>1426</v>
      </c>
      <c r="CP48" s="6" t="s">
        <v>1427</v>
      </c>
      <c r="CQ48" s="6" t="s">
        <v>1065</v>
      </c>
      <c r="CR48" s="6" t="s">
        <v>1065</v>
      </c>
    </row>
    <row r="49" spans="1:96" ht="14.25">
      <c r="A49" s="5">
        <v>49</v>
      </c>
      <c r="B49" s="6" t="s">
        <v>1428</v>
      </c>
      <c r="C49" s="7" t="s">
        <v>1429</v>
      </c>
      <c r="D49" s="6" t="s">
        <v>1430</v>
      </c>
      <c r="E49" s="6" t="s">
        <v>1080</v>
      </c>
      <c r="F49" s="6" t="s">
        <v>1431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  <c r="L49" s="5">
        <v>4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1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1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1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1</v>
      </c>
      <c r="BH49" s="5">
        <v>0</v>
      </c>
      <c r="BI49" s="5">
        <v>0</v>
      </c>
      <c r="BJ49" s="5">
        <v>0</v>
      </c>
      <c r="BK49" s="5">
        <v>0</v>
      </c>
      <c r="BL49" s="5">
        <v>1</v>
      </c>
      <c r="BM49" s="5">
        <v>0</v>
      </c>
      <c r="BN49" s="5">
        <v>0</v>
      </c>
      <c r="BO49" s="5">
        <v>1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1</v>
      </c>
      <c r="BW49" s="5">
        <v>1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f t="shared" si="0"/>
        <v>0</v>
      </c>
      <c r="CK49" s="5">
        <f t="shared" si="1"/>
        <v>1</v>
      </c>
      <c r="CL49" s="6" t="s">
        <v>1432</v>
      </c>
      <c r="CM49" s="6" t="s">
        <v>1433</v>
      </c>
      <c r="CN49" s="6" t="s">
        <v>1434</v>
      </c>
      <c r="CO49" s="6" t="s">
        <v>1435</v>
      </c>
      <c r="CP49" s="6" t="s">
        <v>1436</v>
      </c>
      <c r="CQ49" s="6" t="s">
        <v>1065</v>
      </c>
      <c r="CR49" s="6" t="s">
        <v>1065</v>
      </c>
    </row>
    <row r="50" spans="1:96" ht="14.25">
      <c r="A50" s="5">
        <v>50</v>
      </c>
      <c r="B50" s="6" t="s">
        <v>1437</v>
      </c>
      <c r="C50" s="7" t="s">
        <v>1438</v>
      </c>
      <c r="D50" s="6" t="s">
        <v>1439</v>
      </c>
      <c r="E50" s="6" t="s">
        <v>1080</v>
      </c>
      <c r="F50" s="6" t="s">
        <v>1440</v>
      </c>
      <c r="G50" s="5">
        <v>0</v>
      </c>
      <c r="H50" s="5">
        <v>0</v>
      </c>
      <c r="I50" s="5">
        <v>0</v>
      </c>
      <c r="J50" s="5">
        <v>1</v>
      </c>
      <c r="K50" s="5">
        <v>1</v>
      </c>
      <c r="L50" s="10"/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1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f t="shared" si="0"/>
        <v>0</v>
      </c>
      <c r="CK50" s="5">
        <f t="shared" si="1"/>
        <v>1</v>
      </c>
      <c r="CL50" s="6" t="s">
        <v>1065</v>
      </c>
      <c r="CM50" s="6" t="s">
        <v>1065</v>
      </c>
      <c r="CN50" s="6" t="s">
        <v>1441</v>
      </c>
      <c r="CO50" s="6" t="s">
        <v>1442</v>
      </c>
      <c r="CP50" s="6" t="s">
        <v>1443</v>
      </c>
      <c r="CQ50" s="6" t="s">
        <v>1065</v>
      </c>
      <c r="CR50" s="6" t="s">
        <v>1065</v>
      </c>
    </row>
    <row r="51" spans="1:96" ht="14.25">
      <c r="A51" s="5">
        <v>51</v>
      </c>
      <c r="B51" s="6" t="s">
        <v>263</v>
      </c>
      <c r="C51" s="7" t="s">
        <v>1444</v>
      </c>
      <c r="D51" s="6" t="s">
        <v>264</v>
      </c>
      <c r="E51" s="6" t="s">
        <v>1080</v>
      </c>
      <c r="F51" s="6" t="s">
        <v>1445</v>
      </c>
      <c r="G51" s="5">
        <v>0</v>
      </c>
      <c r="H51" s="5">
        <v>0</v>
      </c>
      <c r="I51" s="5">
        <v>0</v>
      </c>
      <c r="J51" s="5">
        <v>1</v>
      </c>
      <c r="K51" s="5">
        <v>1</v>
      </c>
      <c r="L51" s="9">
        <v>1</v>
      </c>
      <c r="M51" s="5">
        <v>1</v>
      </c>
      <c r="N51" s="5">
        <v>0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1</v>
      </c>
      <c r="AB51" s="5">
        <v>1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1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f t="shared" si="0"/>
        <v>1</v>
      </c>
      <c r="CK51" s="5">
        <f t="shared" si="1"/>
        <v>0</v>
      </c>
      <c r="CL51" s="6" t="s">
        <v>1065</v>
      </c>
      <c r="CM51" s="6" t="s">
        <v>1065</v>
      </c>
      <c r="CN51" s="6" t="s">
        <v>1446</v>
      </c>
      <c r="CO51" s="6" t="s">
        <v>1447</v>
      </c>
      <c r="CP51" s="6" t="s">
        <v>1065</v>
      </c>
      <c r="CQ51" s="6" t="s">
        <v>1065</v>
      </c>
      <c r="CR51" s="6" t="s">
        <v>265</v>
      </c>
    </row>
    <row r="52" spans="1:96" ht="14.25">
      <c r="A52" s="5">
        <v>52</v>
      </c>
      <c r="B52" s="6" t="s">
        <v>1448</v>
      </c>
      <c r="C52" s="7" t="s">
        <v>1449</v>
      </c>
      <c r="D52" s="6" t="s">
        <v>1450</v>
      </c>
      <c r="E52" s="6" t="s">
        <v>1080</v>
      </c>
      <c r="F52" s="6" t="s">
        <v>1451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10"/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1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f t="shared" si="0"/>
        <v>1</v>
      </c>
      <c r="CK52" s="5">
        <f t="shared" si="1"/>
        <v>1</v>
      </c>
      <c r="CL52" s="6" t="s">
        <v>1065</v>
      </c>
      <c r="CM52" s="6" t="s">
        <v>1065</v>
      </c>
      <c r="CN52" s="6" t="s">
        <v>1065</v>
      </c>
      <c r="CO52" s="6" t="s">
        <v>1065</v>
      </c>
      <c r="CP52" s="6" t="s">
        <v>1452</v>
      </c>
      <c r="CQ52" s="6" t="s">
        <v>1065</v>
      </c>
      <c r="CR52" s="6" t="s">
        <v>1453</v>
      </c>
    </row>
    <row r="53" spans="1:96" ht="14.25">
      <c r="A53" s="5">
        <v>53</v>
      </c>
      <c r="B53" s="6" t="s">
        <v>1454</v>
      </c>
      <c r="C53" s="7" t="s">
        <v>1449</v>
      </c>
      <c r="D53" s="6" t="s">
        <v>1455</v>
      </c>
      <c r="E53" s="6" t="s">
        <v>1291</v>
      </c>
      <c r="F53" s="6" t="s">
        <v>1456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  <c r="L53" s="9">
        <v>3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1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1</v>
      </c>
      <c r="AU53" s="5">
        <v>0</v>
      </c>
      <c r="AV53" s="5">
        <v>0</v>
      </c>
      <c r="AW53" s="5">
        <v>0</v>
      </c>
      <c r="AX53" s="5">
        <v>1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1</v>
      </c>
      <c r="BG53" s="5">
        <v>0</v>
      </c>
      <c r="BH53" s="5">
        <v>1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1</v>
      </c>
      <c r="BO53" s="5">
        <v>1</v>
      </c>
      <c r="BP53" s="5">
        <v>0</v>
      </c>
      <c r="BQ53" s="5">
        <v>1</v>
      </c>
      <c r="BR53" s="5">
        <v>0</v>
      </c>
      <c r="BS53" s="5">
        <v>0</v>
      </c>
      <c r="BT53" s="5">
        <v>0</v>
      </c>
      <c r="BU53" s="5">
        <v>1</v>
      </c>
      <c r="BV53" s="5">
        <v>0</v>
      </c>
      <c r="BW53" s="5">
        <v>0</v>
      </c>
      <c r="BX53" s="5">
        <v>0</v>
      </c>
      <c r="BY53" s="5">
        <v>1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1</v>
      </c>
      <c r="CI53" s="5">
        <v>0</v>
      </c>
      <c r="CJ53" s="5">
        <f t="shared" si="0"/>
        <v>1</v>
      </c>
      <c r="CK53" s="5">
        <f t="shared" si="1"/>
        <v>0</v>
      </c>
      <c r="CL53" s="6" t="s">
        <v>1457</v>
      </c>
      <c r="CM53" s="6" t="s">
        <v>1065</v>
      </c>
      <c r="CN53" s="6" t="s">
        <v>1065</v>
      </c>
      <c r="CO53" s="6" t="s">
        <v>1065</v>
      </c>
      <c r="CP53" s="6" t="s">
        <v>1065</v>
      </c>
      <c r="CQ53" s="6" t="s">
        <v>1065</v>
      </c>
      <c r="CR53" s="6" t="s">
        <v>1458</v>
      </c>
    </row>
    <row r="54" spans="1:96" ht="14.25">
      <c r="A54" s="5">
        <v>54</v>
      </c>
      <c r="B54" s="6" t="s">
        <v>1459</v>
      </c>
      <c r="C54" s="7" t="s">
        <v>1449</v>
      </c>
      <c r="D54" s="6" t="s">
        <v>1460</v>
      </c>
      <c r="E54" s="6" t="s">
        <v>1080</v>
      </c>
      <c r="F54" s="6" t="s">
        <v>1461</v>
      </c>
      <c r="G54" s="5">
        <v>1</v>
      </c>
      <c r="H54" s="5">
        <v>0</v>
      </c>
      <c r="I54" s="5">
        <v>0</v>
      </c>
      <c r="J54" s="5">
        <v>1</v>
      </c>
      <c r="K54" s="5">
        <v>1</v>
      </c>
      <c r="L54" s="5">
        <v>4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1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1</v>
      </c>
      <c r="BP54" s="5">
        <v>1</v>
      </c>
      <c r="BQ54" s="5">
        <v>0</v>
      </c>
      <c r="BR54" s="5">
        <v>0</v>
      </c>
      <c r="BS54" s="5">
        <v>0</v>
      </c>
      <c r="BT54" s="5">
        <v>0</v>
      </c>
      <c r="BU54" s="5">
        <v>1</v>
      </c>
      <c r="BV54" s="5">
        <v>1</v>
      </c>
      <c r="BW54" s="5">
        <v>1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f t="shared" si="0"/>
        <v>1</v>
      </c>
      <c r="CK54" s="5">
        <f t="shared" si="1"/>
        <v>0</v>
      </c>
      <c r="CL54" s="6" t="s">
        <v>1462</v>
      </c>
      <c r="CM54" s="6" t="s">
        <v>1463</v>
      </c>
      <c r="CN54" s="6" t="s">
        <v>1065</v>
      </c>
      <c r="CO54" s="6" t="s">
        <v>1065</v>
      </c>
      <c r="CP54" s="6" t="s">
        <v>1065</v>
      </c>
      <c r="CQ54" s="6" t="s">
        <v>1065</v>
      </c>
      <c r="CR54" s="6" t="s">
        <v>1464</v>
      </c>
    </row>
    <row r="55" spans="1:96" ht="14.25">
      <c r="A55" s="5">
        <v>55</v>
      </c>
      <c r="B55" s="6" t="s">
        <v>1465</v>
      </c>
      <c r="C55" s="7" t="s">
        <v>1466</v>
      </c>
      <c r="D55" s="6" t="s">
        <v>1467</v>
      </c>
      <c r="E55" s="6" t="s">
        <v>1080</v>
      </c>
      <c r="F55" s="6" t="s">
        <v>1468</v>
      </c>
      <c r="G55" s="5">
        <v>0</v>
      </c>
      <c r="H55" s="5">
        <v>0</v>
      </c>
      <c r="I55" s="5">
        <v>0</v>
      </c>
      <c r="J55" s="5">
        <v>1</v>
      </c>
      <c r="K55" s="5">
        <v>1</v>
      </c>
      <c r="L55" s="5">
        <v>2</v>
      </c>
      <c r="M55" s="5">
        <v>1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1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1</v>
      </c>
      <c r="BH55" s="5">
        <v>0</v>
      </c>
      <c r="BI55" s="5">
        <v>0</v>
      </c>
      <c r="BJ55" s="5">
        <v>0</v>
      </c>
      <c r="BK55" s="5">
        <v>0</v>
      </c>
      <c r="BL55" s="5">
        <v>1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1</v>
      </c>
      <c r="BW55" s="5">
        <v>1</v>
      </c>
      <c r="BX55" s="5">
        <v>0</v>
      </c>
      <c r="BY55" s="5">
        <v>1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1</v>
      </c>
      <c r="CH55" s="5">
        <v>1</v>
      </c>
      <c r="CI55" s="5">
        <v>0</v>
      </c>
      <c r="CJ55" s="5">
        <f t="shared" si="0"/>
        <v>1</v>
      </c>
      <c r="CK55" s="5">
        <f t="shared" si="1"/>
        <v>0</v>
      </c>
      <c r="CL55" s="6" t="s">
        <v>1065</v>
      </c>
      <c r="CM55" s="6" t="s">
        <v>1469</v>
      </c>
      <c r="CN55" s="6" t="s">
        <v>1065</v>
      </c>
      <c r="CO55" s="6" t="s">
        <v>1065</v>
      </c>
      <c r="CP55" s="6" t="s">
        <v>1065</v>
      </c>
      <c r="CQ55" s="6" t="s">
        <v>1065</v>
      </c>
      <c r="CR55" s="6" t="s">
        <v>1470</v>
      </c>
    </row>
    <row r="56" spans="1:96" ht="14.25">
      <c r="A56" s="5">
        <v>56</v>
      </c>
      <c r="B56" s="6" t="s">
        <v>1471</v>
      </c>
      <c r="C56" s="7" t="s">
        <v>1472</v>
      </c>
      <c r="D56" s="6" t="s">
        <v>1473</v>
      </c>
      <c r="E56" s="6" t="s">
        <v>1080</v>
      </c>
      <c r="F56" s="6" t="s">
        <v>1474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  <c r="L56" s="5">
        <v>3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f t="shared" si="0"/>
        <v>0</v>
      </c>
      <c r="CK56" s="5">
        <f t="shared" si="1"/>
        <v>0</v>
      </c>
      <c r="CL56" s="6" t="s">
        <v>1475</v>
      </c>
      <c r="CM56" s="6" t="s">
        <v>1065</v>
      </c>
      <c r="CN56" s="6" t="s">
        <v>1476</v>
      </c>
      <c r="CO56" s="6" t="s">
        <v>1477</v>
      </c>
      <c r="CP56" s="6" t="s">
        <v>1065</v>
      </c>
      <c r="CQ56" s="6" t="s">
        <v>1065</v>
      </c>
      <c r="CR56" s="6" t="s">
        <v>1065</v>
      </c>
    </row>
    <row r="57" spans="1:96" ht="14.25">
      <c r="A57" s="5">
        <v>57</v>
      </c>
      <c r="B57" s="6" t="s">
        <v>1478</v>
      </c>
      <c r="C57" s="7" t="s">
        <v>1479</v>
      </c>
      <c r="D57" s="6" t="s">
        <v>1480</v>
      </c>
      <c r="E57" s="6" t="s">
        <v>1133</v>
      </c>
      <c r="F57" s="6" t="s">
        <v>1481</v>
      </c>
      <c r="G57" s="5">
        <v>0</v>
      </c>
      <c r="H57" s="5">
        <v>0</v>
      </c>
      <c r="I57" s="5">
        <v>0</v>
      </c>
      <c r="J57" s="5">
        <v>1</v>
      </c>
      <c r="K57" s="5">
        <v>1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</v>
      </c>
      <c r="Z57" s="5">
        <v>0</v>
      </c>
      <c r="AA57" s="5">
        <v>0</v>
      </c>
      <c r="AB57" s="5">
        <v>1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1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1</v>
      </c>
      <c r="BW57" s="5">
        <v>1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1</v>
      </c>
      <c r="CF57" s="5">
        <v>0</v>
      </c>
      <c r="CG57" s="5">
        <v>0</v>
      </c>
      <c r="CH57" s="5">
        <v>0</v>
      </c>
      <c r="CI57" s="5">
        <v>0</v>
      </c>
      <c r="CJ57" s="5">
        <f t="shared" si="0"/>
        <v>1</v>
      </c>
      <c r="CK57" s="5">
        <f t="shared" si="1"/>
        <v>1</v>
      </c>
      <c r="CL57" s="6" t="s">
        <v>1482</v>
      </c>
      <c r="CM57" s="6" t="s">
        <v>1483</v>
      </c>
      <c r="CN57" s="6" t="s">
        <v>1484</v>
      </c>
      <c r="CO57" s="6" t="s">
        <v>1485</v>
      </c>
      <c r="CP57" s="6" t="s">
        <v>1486</v>
      </c>
      <c r="CQ57" s="6" t="s">
        <v>1487</v>
      </c>
      <c r="CR57" s="6" t="s">
        <v>1488</v>
      </c>
    </row>
    <row r="58" spans="1:96" ht="14.25">
      <c r="A58" s="5">
        <v>58</v>
      </c>
      <c r="B58" s="6" t="s">
        <v>1489</v>
      </c>
      <c r="C58" s="7" t="s">
        <v>1479</v>
      </c>
      <c r="D58" s="6" t="s">
        <v>1490</v>
      </c>
      <c r="E58" s="6" t="s">
        <v>1133</v>
      </c>
      <c r="F58" s="6" t="s">
        <v>1491</v>
      </c>
      <c r="G58" s="5">
        <v>0</v>
      </c>
      <c r="H58" s="5">
        <v>0</v>
      </c>
      <c r="I58" s="5">
        <v>0</v>
      </c>
      <c r="J58" s="5">
        <v>1</v>
      </c>
      <c r="K58" s="5">
        <v>1</v>
      </c>
      <c r="L58" s="10"/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1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f t="shared" si="0"/>
        <v>1</v>
      </c>
      <c r="CK58" s="5">
        <f t="shared" si="1"/>
        <v>1</v>
      </c>
      <c r="CL58" s="6" t="s">
        <v>1492</v>
      </c>
      <c r="CM58" s="6" t="s">
        <v>1065</v>
      </c>
      <c r="CN58" s="6" t="s">
        <v>1493</v>
      </c>
      <c r="CO58" s="6" t="s">
        <v>1494</v>
      </c>
      <c r="CP58" s="6" t="s">
        <v>1495</v>
      </c>
      <c r="CQ58" s="6" t="s">
        <v>1065</v>
      </c>
      <c r="CR58" s="6" t="s">
        <v>1496</v>
      </c>
    </row>
    <row r="59" spans="1:96" ht="14.25">
      <c r="A59" s="5">
        <v>59</v>
      </c>
      <c r="B59" s="6" t="s">
        <v>1497</v>
      </c>
      <c r="C59" s="7" t="s">
        <v>1498</v>
      </c>
      <c r="D59" s="6" t="s">
        <v>1499</v>
      </c>
      <c r="E59" s="6" t="s">
        <v>1500</v>
      </c>
      <c r="F59" s="6" t="s">
        <v>1501</v>
      </c>
      <c r="G59" s="5">
        <v>0</v>
      </c>
      <c r="H59" s="5">
        <v>0</v>
      </c>
      <c r="I59" s="5">
        <v>0</v>
      </c>
      <c r="J59" s="5">
        <v>1</v>
      </c>
      <c r="K59" s="5">
        <v>1</v>
      </c>
      <c r="L59" s="8"/>
      <c r="M59" s="5">
        <v>2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1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f t="shared" si="0"/>
        <v>0</v>
      </c>
      <c r="CK59" s="5">
        <f t="shared" si="1"/>
        <v>0</v>
      </c>
      <c r="CL59" s="6" t="s">
        <v>1065</v>
      </c>
      <c r="CM59" s="6" t="s">
        <v>1065</v>
      </c>
      <c r="CN59" s="6" t="s">
        <v>1065</v>
      </c>
      <c r="CO59" s="6" t="s">
        <v>1065</v>
      </c>
      <c r="CP59" s="6" t="s">
        <v>1065</v>
      </c>
      <c r="CQ59" s="6" t="s">
        <v>1065</v>
      </c>
      <c r="CR59" s="6" t="s">
        <v>1065</v>
      </c>
    </row>
    <row r="60" spans="1:96" ht="14.25">
      <c r="A60" s="5">
        <v>60</v>
      </c>
      <c r="B60" s="6" t="s">
        <v>1502</v>
      </c>
      <c r="C60" s="7" t="s">
        <v>1498</v>
      </c>
      <c r="D60" s="6" t="s">
        <v>1503</v>
      </c>
      <c r="E60" s="6" t="s">
        <v>1338</v>
      </c>
      <c r="F60" s="6" t="s">
        <v>1504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  <c r="L60" s="8"/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  <c r="X60" s="5">
        <v>0</v>
      </c>
      <c r="Y60" s="5">
        <v>0</v>
      </c>
      <c r="Z60" s="5">
        <v>0</v>
      </c>
      <c r="AA60" s="5">
        <v>0</v>
      </c>
      <c r="AB60" s="5">
        <v>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f t="shared" si="0"/>
        <v>1</v>
      </c>
      <c r="CK60" s="5">
        <f t="shared" si="1"/>
        <v>1</v>
      </c>
      <c r="CL60" s="6" t="s">
        <v>1065</v>
      </c>
      <c r="CM60" s="6" t="s">
        <v>1065</v>
      </c>
      <c r="CN60" s="6" t="s">
        <v>1505</v>
      </c>
      <c r="CO60" s="6" t="s">
        <v>1506</v>
      </c>
      <c r="CP60" s="6" t="s">
        <v>1507</v>
      </c>
      <c r="CQ60" s="6" t="s">
        <v>1065</v>
      </c>
      <c r="CR60" s="6" t="s">
        <v>1508</v>
      </c>
    </row>
    <row r="61" spans="1:96" ht="14.25">
      <c r="A61" s="5">
        <v>61</v>
      </c>
      <c r="B61" s="6" t="s">
        <v>1509</v>
      </c>
      <c r="C61" s="7" t="s">
        <v>1510</v>
      </c>
      <c r="D61" s="6" t="s">
        <v>1511</v>
      </c>
      <c r="E61" s="6" t="s">
        <v>1386</v>
      </c>
      <c r="F61" s="6" t="s">
        <v>1512</v>
      </c>
      <c r="G61" s="5">
        <v>0</v>
      </c>
      <c r="H61" s="5">
        <v>0</v>
      </c>
      <c r="I61" s="5">
        <v>0</v>
      </c>
      <c r="J61" s="5">
        <v>1</v>
      </c>
      <c r="K61" s="5">
        <v>1</v>
      </c>
      <c r="L61" s="9">
        <v>2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1</v>
      </c>
      <c r="AC61" s="5">
        <v>0</v>
      </c>
      <c r="AD61" s="5">
        <v>0</v>
      </c>
      <c r="AE61" s="5">
        <v>1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1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f t="shared" si="0"/>
        <v>0</v>
      </c>
      <c r="CK61" s="5">
        <f t="shared" si="1"/>
        <v>0</v>
      </c>
      <c r="CL61" s="6" t="s">
        <v>1065</v>
      </c>
      <c r="CM61" s="6" t="s">
        <v>1065</v>
      </c>
      <c r="CN61" s="6" t="s">
        <v>1065</v>
      </c>
      <c r="CO61" s="6" t="s">
        <v>1065</v>
      </c>
      <c r="CP61" s="6" t="s">
        <v>1065</v>
      </c>
      <c r="CQ61" s="6" t="s">
        <v>1065</v>
      </c>
      <c r="CR61" s="6" t="s">
        <v>1065</v>
      </c>
    </row>
    <row r="62" spans="1:96" ht="14.25">
      <c r="A62" s="5">
        <v>62</v>
      </c>
      <c r="B62" s="6" t="s">
        <v>1513</v>
      </c>
      <c r="C62" s="7" t="s">
        <v>1510</v>
      </c>
      <c r="D62" s="6" t="s">
        <v>1514</v>
      </c>
      <c r="E62" s="6" t="s">
        <v>1080</v>
      </c>
      <c r="F62" s="6" t="s">
        <v>1515</v>
      </c>
      <c r="G62" s="5">
        <v>0</v>
      </c>
      <c r="H62" s="5">
        <v>0</v>
      </c>
      <c r="I62" s="5">
        <v>0</v>
      </c>
      <c r="J62" s="5">
        <v>1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1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1</v>
      </c>
      <c r="CF62" s="5">
        <v>1</v>
      </c>
      <c r="CG62" s="5">
        <v>0</v>
      </c>
      <c r="CH62" s="5">
        <v>0</v>
      </c>
      <c r="CI62" s="5">
        <v>0</v>
      </c>
      <c r="CJ62" s="5">
        <f t="shared" si="0"/>
        <v>1</v>
      </c>
      <c r="CK62" s="5">
        <f t="shared" si="1"/>
        <v>1</v>
      </c>
      <c r="CL62" s="6" t="s">
        <v>1065</v>
      </c>
      <c r="CM62" s="6" t="s">
        <v>1065</v>
      </c>
      <c r="CN62" s="6" t="s">
        <v>1516</v>
      </c>
      <c r="CO62" s="6" t="s">
        <v>1517</v>
      </c>
      <c r="CP62" s="6" t="s">
        <v>1518</v>
      </c>
      <c r="CQ62" s="6" t="s">
        <v>1065</v>
      </c>
      <c r="CR62" s="6" t="s">
        <v>1519</v>
      </c>
    </row>
    <row r="63" spans="1:96" ht="14.25">
      <c r="A63" s="5">
        <v>63</v>
      </c>
      <c r="B63" s="6" t="s">
        <v>1520</v>
      </c>
      <c r="C63" s="7" t="s">
        <v>1510</v>
      </c>
      <c r="D63" s="6" t="s">
        <v>1521</v>
      </c>
      <c r="E63" s="6" t="s">
        <v>1291</v>
      </c>
      <c r="F63" s="6" t="s">
        <v>1522</v>
      </c>
      <c r="G63" s="5">
        <v>0</v>
      </c>
      <c r="H63" s="5">
        <v>0</v>
      </c>
      <c r="I63" s="5">
        <v>0</v>
      </c>
      <c r="J63" s="5">
        <v>1</v>
      </c>
      <c r="K63" s="5">
        <v>1</v>
      </c>
      <c r="L63" s="5">
        <v>2</v>
      </c>
      <c r="M63" s="5">
        <v>1</v>
      </c>
      <c r="N63" s="5">
        <v>0</v>
      </c>
      <c r="O63" s="5">
        <v>1</v>
      </c>
      <c r="P63" s="5">
        <v>0</v>
      </c>
      <c r="Q63" s="5">
        <v>0</v>
      </c>
      <c r="R63" s="5">
        <v>0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1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1</v>
      </c>
      <c r="BG63" s="5">
        <v>1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1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f t="shared" si="0"/>
        <v>0</v>
      </c>
      <c r="CK63" s="5">
        <f t="shared" si="1"/>
        <v>1</v>
      </c>
      <c r="CL63" s="6" t="s">
        <v>1065</v>
      </c>
      <c r="CM63" s="6" t="s">
        <v>1065</v>
      </c>
      <c r="CN63" s="6" t="s">
        <v>1065</v>
      </c>
      <c r="CO63" s="6" t="s">
        <v>1065</v>
      </c>
      <c r="CP63" s="6" t="s">
        <v>1523</v>
      </c>
      <c r="CQ63" s="6" t="s">
        <v>1065</v>
      </c>
      <c r="CR63" s="6" t="s">
        <v>1065</v>
      </c>
    </row>
    <row r="64" spans="1:96" ht="14.25">
      <c r="A64" s="5">
        <v>64</v>
      </c>
      <c r="B64" s="6" t="s">
        <v>1524</v>
      </c>
      <c r="C64" s="7" t="s">
        <v>1510</v>
      </c>
      <c r="D64" s="6" t="s">
        <v>1525</v>
      </c>
      <c r="E64" s="6" t="s">
        <v>1133</v>
      </c>
      <c r="F64" s="6" t="s">
        <v>1526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  <c r="L64" s="10"/>
      <c r="M64" s="5">
        <v>1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1</v>
      </c>
      <c r="BG64" s="5">
        <v>0</v>
      </c>
      <c r="BH64" s="5">
        <v>1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1</v>
      </c>
      <c r="BP64" s="5">
        <v>1</v>
      </c>
      <c r="BQ64" s="5">
        <v>0</v>
      </c>
      <c r="BR64" s="5">
        <v>0</v>
      </c>
      <c r="BS64" s="5">
        <v>0</v>
      </c>
      <c r="BT64" s="5">
        <v>0</v>
      </c>
      <c r="BU64" s="5">
        <v>1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f t="shared" si="0"/>
        <v>1</v>
      </c>
      <c r="CK64" s="5">
        <f t="shared" si="1"/>
        <v>1</v>
      </c>
      <c r="CL64" s="6" t="s">
        <v>1527</v>
      </c>
      <c r="CM64" s="6" t="s">
        <v>1065</v>
      </c>
      <c r="CN64" s="6" t="s">
        <v>1528</v>
      </c>
      <c r="CO64" s="6" t="s">
        <v>1529</v>
      </c>
      <c r="CP64" s="6" t="s">
        <v>1179</v>
      </c>
      <c r="CQ64" s="6" t="s">
        <v>1065</v>
      </c>
      <c r="CR64" s="6" t="s">
        <v>1530</v>
      </c>
    </row>
    <row r="65" spans="1:96" ht="14.25">
      <c r="A65" s="5">
        <v>65</v>
      </c>
      <c r="B65" s="6" t="s">
        <v>1531</v>
      </c>
      <c r="C65" s="7" t="s">
        <v>1510</v>
      </c>
      <c r="D65" s="6" t="s">
        <v>1532</v>
      </c>
      <c r="E65" s="6" t="s">
        <v>1133</v>
      </c>
      <c r="F65" s="6" t="s">
        <v>1533</v>
      </c>
      <c r="G65" s="5">
        <v>0</v>
      </c>
      <c r="H65" s="5">
        <v>0</v>
      </c>
      <c r="I65" s="5">
        <v>0</v>
      </c>
      <c r="J65" s="5">
        <v>1</v>
      </c>
      <c r="K65" s="5">
        <v>1</v>
      </c>
      <c r="L65" s="8"/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1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1</v>
      </c>
      <c r="BW65" s="5">
        <v>1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f t="shared" si="0"/>
        <v>1</v>
      </c>
      <c r="CK65" s="5">
        <f t="shared" si="1"/>
        <v>1</v>
      </c>
      <c r="CL65" s="6" t="s">
        <v>1534</v>
      </c>
      <c r="CM65" s="6" t="s">
        <v>1535</v>
      </c>
      <c r="CN65" s="6" t="s">
        <v>1536</v>
      </c>
      <c r="CO65" s="6" t="s">
        <v>1537</v>
      </c>
      <c r="CP65" s="6" t="s">
        <v>1538</v>
      </c>
      <c r="CQ65" s="6" t="s">
        <v>1065</v>
      </c>
      <c r="CR65" s="6" t="s">
        <v>1539</v>
      </c>
    </row>
    <row r="66" spans="1:96" ht="14.25">
      <c r="A66" s="5">
        <v>66</v>
      </c>
      <c r="B66" s="6" t="s">
        <v>1540</v>
      </c>
      <c r="C66" s="7" t="s">
        <v>1541</v>
      </c>
      <c r="D66" s="6" t="s">
        <v>1542</v>
      </c>
      <c r="E66" s="6" t="s">
        <v>1080</v>
      </c>
      <c r="F66" s="6" t="s">
        <v>1543</v>
      </c>
      <c r="G66" s="5">
        <v>0</v>
      </c>
      <c r="H66" s="5">
        <v>0</v>
      </c>
      <c r="I66" s="5">
        <v>0</v>
      </c>
      <c r="J66" s="5">
        <v>1</v>
      </c>
      <c r="K66" s="5">
        <v>1</v>
      </c>
      <c r="L66" s="9">
        <v>2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f t="shared" si="0"/>
        <v>1</v>
      </c>
      <c r="CK66" s="5">
        <f t="shared" si="1"/>
        <v>0</v>
      </c>
      <c r="CL66" s="6" t="s">
        <v>1065</v>
      </c>
      <c r="CM66" s="6" t="s">
        <v>1065</v>
      </c>
      <c r="CN66" s="6" t="s">
        <v>1065</v>
      </c>
      <c r="CO66" s="6" t="s">
        <v>1065</v>
      </c>
      <c r="CP66" s="6" t="s">
        <v>1065</v>
      </c>
      <c r="CQ66" s="6" t="s">
        <v>1544</v>
      </c>
      <c r="CR66" s="6" t="s">
        <v>1545</v>
      </c>
    </row>
    <row r="67" spans="1:96" ht="14.25">
      <c r="A67" s="5">
        <v>67</v>
      </c>
      <c r="B67" s="6" t="s">
        <v>1546</v>
      </c>
      <c r="C67" s="7" t="s">
        <v>1541</v>
      </c>
      <c r="D67" s="6" t="s">
        <v>1547</v>
      </c>
      <c r="E67" s="6" t="s">
        <v>1080</v>
      </c>
      <c r="F67" s="6" t="s">
        <v>1548</v>
      </c>
      <c r="G67" s="5">
        <v>0</v>
      </c>
      <c r="H67" s="5">
        <v>0</v>
      </c>
      <c r="I67" s="5">
        <v>0</v>
      </c>
      <c r="J67" s="5">
        <v>1</v>
      </c>
      <c r="K67" s="5">
        <v>1</v>
      </c>
      <c r="L67" s="10"/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f aca="true" t="shared" si="2" ref="CJ67:CJ130">IF(CR67&lt;&gt;"",1,0)</f>
        <v>0</v>
      </c>
      <c r="CK67" s="5">
        <f aca="true" t="shared" si="3" ref="CK67:CK130">IF(CP67&lt;&gt;"",1,0)</f>
        <v>1</v>
      </c>
      <c r="CL67" s="6" t="s">
        <v>1065</v>
      </c>
      <c r="CM67" s="6" t="s">
        <v>1065</v>
      </c>
      <c r="CN67" s="6" t="s">
        <v>1065</v>
      </c>
      <c r="CO67" s="6" t="s">
        <v>1065</v>
      </c>
      <c r="CP67" s="6" t="s">
        <v>1549</v>
      </c>
      <c r="CQ67" s="6" t="s">
        <v>1065</v>
      </c>
      <c r="CR67" s="6" t="s">
        <v>1065</v>
      </c>
    </row>
    <row r="68" spans="1:96" ht="14.25">
      <c r="A68" s="5">
        <v>68</v>
      </c>
      <c r="B68" s="6" t="s">
        <v>1550</v>
      </c>
      <c r="C68" s="7" t="s">
        <v>1551</v>
      </c>
      <c r="D68" s="6" t="s">
        <v>1552</v>
      </c>
      <c r="E68" s="6" t="s">
        <v>1553</v>
      </c>
      <c r="F68" s="6" t="s">
        <v>1554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9">
        <v>2</v>
      </c>
      <c r="M68" s="5">
        <v>3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1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1</v>
      </c>
      <c r="BI68" s="5">
        <v>0</v>
      </c>
      <c r="BJ68" s="5">
        <v>0</v>
      </c>
      <c r="BK68" s="5">
        <v>0</v>
      </c>
      <c r="BL68" s="5">
        <v>1</v>
      </c>
      <c r="BM68" s="5">
        <v>0</v>
      </c>
      <c r="BN68" s="5">
        <v>0</v>
      </c>
      <c r="BO68" s="5">
        <v>1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1</v>
      </c>
      <c r="BW68" s="5">
        <v>1</v>
      </c>
      <c r="BX68" s="5">
        <v>0</v>
      </c>
      <c r="BY68" s="5">
        <v>0</v>
      </c>
      <c r="BZ68" s="5">
        <v>1</v>
      </c>
      <c r="CA68" s="5">
        <v>1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f t="shared" si="2"/>
        <v>0</v>
      </c>
      <c r="CK68" s="5">
        <f t="shared" si="3"/>
        <v>0</v>
      </c>
      <c r="CL68" s="6" t="s">
        <v>1065</v>
      </c>
      <c r="CM68" s="6" t="s">
        <v>1065</v>
      </c>
      <c r="CN68" s="6" t="s">
        <v>1065</v>
      </c>
      <c r="CO68" s="6" t="s">
        <v>1065</v>
      </c>
      <c r="CP68" s="6" t="s">
        <v>1065</v>
      </c>
      <c r="CQ68" s="6" t="s">
        <v>1065</v>
      </c>
      <c r="CR68" s="6" t="s">
        <v>1065</v>
      </c>
    </row>
    <row r="69" spans="1:96" ht="14.25">
      <c r="A69" s="5">
        <v>70</v>
      </c>
      <c r="B69" s="6" t="s">
        <v>1556</v>
      </c>
      <c r="C69" s="7" t="s">
        <v>1557</v>
      </c>
      <c r="D69" s="6" t="s">
        <v>1558</v>
      </c>
      <c r="E69" s="6" t="s">
        <v>1080</v>
      </c>
      <c r="F69" s="6" t="s">
        <v>1559</v>
      </c>
      <c r="G69" s="5">
        <v>1</v>
      </c>
      <c r="H69" s="5">
        <v>0</v>
      </c>
      <c r="I69" s="5">
        <v>0</v>
      </c>
      <c r="J69" s="5">
        <v>1</v>
      </c>
      <c r="K69" s="5">
        <v>1</v>
      </c>
      <c r="L69" s="10"/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1</v>
      </c>
      <c r="AC69" s="5">
        <v>0</v>
      </c>
      <c r="AD69" s="5">
        <v>0</v>
      </c>
      <c r="AE69" s="5">
        <v>1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1</v>
      </c>
      <c r="BM69" s="5">
        <v>0</v>
      </c>
      <c r="BN69" s="5">
        <v>0</v>
      </c>
      <c r="BO69" s="5">
        <v>1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1</v>
      </c>
      <c r="BW69" s="5">
        <v>1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f t="shared" si="2"/>
        <v>0</v>
      </c>
      <c r="CK69" s="5">
        <f t="shared" si="3"/>
        <v>0</v>
      </c>
      <c r="CL69" s="6" t="s">
        <v>1065</v>
      </c>
      <c r="CM69" s="6" t="s">
        <v>1065</v>
      </c>
      <c r="CN69" s="6" t="s">
        <v>1065</v>
      </c>
      <c r="CO69" s="6" t="s">
        <v>1065</v>
      </c>
      <c r="CP69" s="6" t="s">
        <v>1065</v>
      </c>
      <c r="CQ69" s="6" t="s">
        <v>1065</v>
      </c>
      <c r="CR69" s="6" t="s">
        <v>1065</v>
      </c>
    </row>
    <row r="70" spans="1:96" ht="14.25">
      <c r="A70" s="5">
        <v>71</v>
      </c>
      <c r="B70" s="6" t="s">
        <v>1560</v>
      </c>
      <c r="C70" s="7" t="s">
        <v>1561</v>
      </c>
      <c r="D70" s="6" t="s">
        <v>1562</v>
      </c>
      <c r="E70" s="6" t="s">
        <v>1080</v>
      </c>
      <c r="F70" s="6" t="s">
        <v>1563</v>
      </c>
      <c r="G70" s="5">
        <v>1</v>
      </c>
      <c r="H70" s="5">
        <v>0</v>
      </c>
      <c r="I70" s="5">
        <v>0</v>
      </c>
      <c r="J70" s="5">
        <v>1</v>
      </c>
      <c r="K70" s="5">
        <v>1</v>
      </c>
      <c r="L70" s="9">
        <v>4</v>
      </c>
      <c r="M70" s="5">
        <v>1</v>
      </c>
      <c r="N70" s="5">
        <v>0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1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1</v>
      </c>
      <c r="BH70" s="5">
        <v>0</v>
      </c>
      <c r="BI70" s="5">
        <v>0</v>
      </c>
      <c r="BJ70" s="5">
        <v>0</v>
      </c>
      <c r="BK70" s="5">
        <v>0</v>
      </c>
      <c r="BL70" s="5">
        <v>1</v>
      </c>
      <c r="BM70" s="5">
        <v>0</v>
      </c>
      <c r="BN70" s="5">
        <v>0</v>
      </c>
      <c r="BO70" s="5">
        <v>1</v>
      </c>
      <c r="BP70" s="5">
        <v>1</v>
      </c>
      <c r="BQ70" s="5">
        <v>1</v>
      </c>
      <c r="BR70" s="5">
        <v>0</v>
      </c>
      <c r="BS70" s="5">
        <v>0</v>
      </c>
      <c r="BT70" s="5">
        <v>0</v>
      </c>
      <c r="BU70" s="5">
        <v>0</v>
      </c>
      <c r="BV70" s="5">
        <v>1</v>
      </c>
      <c r="BW70" s="5">
        <v>1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1</v>
      </c>
      <c r="CF70" s="5">
        <v>1</v>
      </c>
      <c r="CG70" s="5">
        <v>0</v>
      </c>
      <c r="CH70" s="5">
        <v>0</v>
      </c>
      <c r="CI70" s="5">
        <v>0</v>
      </c>
      <c r="CJ70" s="5">
        <f t="shared" si="2"/>
        <v>1</v>
      </c>
      <c r="CK70" s="5">
        <f t="shared" si="3"/>
        <v>1</v>
      </c>
      <c r="CL70" s="6" t="s">
        <v>1564</v>
      </c>
      <c r="CM70" s="6" t="s">
        <v>1565</v>
      </c>
      <c r="CN70" s="6" t="s">
        <v>1566</v>
      </c>
      <c r="CO70" s="6" t="s">
        <v>1567</v>
      </c>
      <c r="CP70" s="6" t="s">
        <v>1568</v>
      </c>
      <c r="CQ70" s="6" t="s">
        <v>1065</v>
      </c>
      <c r="CR70" s="6" t="s">
        <v>1569</v>
      </c>
    </row>
    <row r="71" spans="1:96" ht="14.25">
      <c r="A71" s="5">
        <v>74</v>
      </c>
      <c r="B71" s="6" t="s">
        <v>1571</v>
      </c>
      <c r="C71" s="7" t="s">
        <v>1572</v>
      </c>
      <c r="D71" s="6" t="s">
        <v>1573</v>
      </c>
      <c r="E71" s="6" t="s">
        <v>1553</v>
      </c>
      <c r="F71" s="6" t="s">
        <v>1570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9">
        <v>2</v>
      </c>
      <c r="M71" s="5">
        <v>1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1</v>
      </c>
      <c r="AC71" s="5">
        <v>1</v>
      </c>
      <c r="AD71" s="5">
        <v>0</v>
      </c>
      <c r="AE71" s="5">
        <v>1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1</v>
      </c>
      <c r="BM71" s="5">
        <v>0</v>
      </c>
      <c r="BN71" s="5">
        <v>0</v>
      </c>
      <c r="BO71" s="5">
        <v>0</v>
      </c>
      <c r="BP71" s="5">
        <v>0</v>
      </c>
      <c r="BQ71" s="5">
        <v>1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f t="shared" si="2"/>
        <v>0</v>
      </c>
      <c r="CK71" s="5">
        <f t="shared" si="3"/>
        <v>1</v>
      </c>
      <c r="CL71" s="6" t="s">
        <v>1065</v>
      </c>
      <c r="CM71" s="6" t="s">
        <v>1065</v>
      </c>
      <c r="CN71" s="6" t="s">
        <v>1065</v>
      </c>
      <c r="CO71" s="6" t="s">
        <v>1065</v>
      </c>
      <c r="CP71" s="6" t="s">
        <v>1574</v>
      </c>
      <c r="CQ71" s="6" t="s">
        <v>1065</v>
      </c>
      <c r="CR71" s="6" t="s">
        <v>1065</v>
      </c>
    </row>
    <row r="72" spans="1:96" ht="14.25">
      <c r="A72" s="5">
        <v>75</v>
      </c>
      <c r="B72" s="6" t="s">
        <v>1575</v>
      </c>
      <c r="C72" s="7" t="s">
        <v>1572</v>
      </c>
      <c r="D72" s="6" t="s">
        <v>1576</v>
      </c>
      <c r="E72" s="6" t="s">
        <v>1133</v>
      </c>
      <c r="F72" s="6" t="s">
        <v>1577</v>
      </c>
      <c r="G72" s="5">
        <v>0</v>
      </c>
      <c r="H72" s="5">
        <v>0</v>
      </c>
      <c r="I72" s="5">
        <v>0</v>
      </c>
      <c r="J72" s="5">
        <v>1</v>
      </c>
      <c r="K72" s="5">
        <v>1</v>
      </c>
      <c r="L72" s="5">
        <v>4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1</v>
      </c>
      <c r="V72" s="5">
        <v>1</v>
      </c>
      <c r="W72" s="5">
        <v>1</v>
      </c>
      <c r="X72" s="5">
        <v>0</v>
      </c>
      <c r="Y72" s="5">
        <v>1</v>
      </c>
      <c r="Z72" s="5">
        <v>0</v>
      </c>
      <c r="AA72" s="5">
        <v>0</v>
      </c>
      <c r="AB72" s="5">
        <v>0</v>
      </c>
      <c r="AC72" s="5">
        <v>1</v>
      </c>
      <c r="AD72" s="5">
        <v>0</v>
      </c>
      <c r="AE72" s="5">
        <v>1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1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1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1</v>
      </c>
      <c r="BZ72" s="5">
        <v>0</v>
      </c>
      <c r="CA72" s="5">
        <v>0</v>
      </c>
      <c r="CB72" s="5">
        <v>0</v>
      </c>
      <c r="CC72" s="5">
        <v>1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f t="shared" si="2"/>
        <v>1</v>
      </c>
      <c r="CK72" s="5">
        <f t="shared" si="3"/>
        <v>1</v>
      </c>
      <c r="CL72" s="6" t="s">
        <v>1578</v>
      </c>
      <c r="CM72" s="6" t="s">
        <v>1579</v>
      </c>
      <c r="CN72" s="6" t="s">
        <v>1580</v>
      </c>
      <c r="CO72" s="6" t="s">
        <v>1581</v>
      </c>
      <c r="CP72" s="6" t="s">
        <v>1582</v>
      </c>
      <c r="CQ72" s="6" t="s">
        <v>1065</v>
      </c>
      <c r="CR72" s="6" t="s">
        <v>1583</v>
      </c>
    </row>
    <row r="73" spans="1:96" ht="14.25">
      <c r="A73" s="5">
        <v>76</v>
      </c>
      <c r="B73" s="6" t="s">
        <v>1584</v>
      </c>
      <c r="C73" s="7" t="s">
        <v>1585</v>
      </c>
      <c r="D73" s="6" t="s">
        <v>1586</v>
      </c>
      <c r="E73" s="6" t="s">
        <v>1145</v>
      </c>
      <c r="F73" s="6" t="s">
        <v>1587</v>
      </c>
      <c r="G73" s="5">
        <v>0</v>
      </c>
      <c r="H73" s="5">
        <v>0</v>
      </c>
      <c r="I73" s="5">
        <v>0</v>
      </c>
      <c r="J73" s="5">
        <v>1</v>
      </c>
      <c r="K73" s="5">
        <v>1</v>
      </c>
      <c r="L73" s="10"/>
      <c r="M73" s="5">
        <v>1</v>
      </c>
      <c r="N73" s="5">
        <v>0</v>
      </c>
      <c r="O73" s="5">
        <v>1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1</v>
      </c>
      <c r="AC73" s="5">
        <v>0</v>
      </c>
      <c r="AD73" s="5">
        <v>0</v>
      </c>
      <c r="AE73" s="5">
        <v>1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1</v>
      </c>
      <c r="BK73" s="5">
        <v>0</v>
      </c>
      <c r="BL73" s="5">
        <v>1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f t="shared" si="2"/>
        <v>1</v>
      </c>
      <c r="CK73" s="5">
        <f t="shared" si="3"/>
        <v>1</v>
      </c>
      <c r="CL73" s="6" t="s">
        <v>1065</v>
      </c>
      <c r="CM73" s="6" t="s">
        <v>1065</v>
      </c>
      <c r="CN73" s="6" t="s">
        <v>1065</v>
      </c>
      <c r="CO73" s="6" t="s">
        <v>1065</v>
      </c>
      <c r="CP73" s="6" t="s">
        <v>1588</v>
      </c>
      <c r="CQ73" s="6" t="s">
        <v>1065</v>
      </c>
      <c r="CR73" s="6" t="s">
        <v>1589</v>
      </c>
    </row>
    <row r="74" spans="1:96" ht="14.25">
      <c r="A74" s="5">
        <v>77</v>
      </c>
      <c r="B74" s="6" t="s">
        <v>1590</v>
      </c>
      <c r="C74" s="7" t="s">
        <v>1591</v>
      </c>
      <c r="D74" s="6" t="s">
        <v>1592</v>
      </c>
      <c r="E74" s="6" t="s">
        <v>1338</v>
      </c>
      <c r="F74" s="6" t="s">
        <v>1593</v>
      </c>
      <c r="G74" s="5">
        <v>0</v>
      </c>
      <c r="H74" s="5">
        <v>0</v>
      </c>
      <c r="I74" s="5">
        <v>0</v>
      </c>
      <c r="J74" s="5">
        <v>1</v>
      </c>
      <c r="K74" s="5">
        <v>1</v>
      </c>
      <c r="L74" s="8"/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1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f t="shared" si="2"/>
        <v>1</v>
      </c>
      <c r="CK74" s="5">
        <f t="shared" si="3"/>
        <v>1</v>
      </c>
      <c r="CL74" s="6" t="s">
        <v>1065</v>
      </c>
      <c r="CM74" s="6" t="s">
        <v>1065</v>
      </c>
      <c r="CN74" s="6" t="s">
        <v>1065</v>
      </c>
      <c r="CO74" s="6" t="s">
        <v>1065</v>
      </c>
      <c r="CP74" s="6" t="s">
        <v>1594</v>
      </c>
      <c r="CQ74" s="6" t="s">
        <v>1065</v>
      </c>
      <c r="CR74" s="6" t="s">
        <v>1595</v>
      </c>
    </row>
    <row r="75" spans="1:96" ht="14.25">
      <c r="A75" s="5">
        <v>78</v>
      </c>
      <c r="B75" s="6" t="s">
        <v>1596</v>
      </c>
      <c r="C75" s="7" t="s">
        <v>1597</v>
      </c>
      <c r="D75" s="6" t="s">
        <v>1598</v>
      </c>
      <c r="E75" s="6" t="s">
        <v>1599</v>
      </c>
      <c r="F75" s="6" t="s">
        <v>1600</v>
      </c>
      <c r="G75" s="5">
        <v>0</v>
      </c>
      <c r="H75" s="5">
        <v>0</v>
      </c>
      <c r="I75" s="5">
        <v>0</v>
      </c>
      <c r="J75" s="5">
        <v>1</v>
      </c>
      <c r="K75" s="5">
        <v>1</v>
      </c>
      <c r="L75" s="10"/>
      <c r="M75" s="5">
        <v>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1</v>
      </c>
      <c r="AC75" s="5">
        <v>0</v>
      </c>
      <c r="AD75" s="5">
        <v>0</v>
      </c>
      <c r="AE75" s="5">
        <v>1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1</v>
      </c>
      <c r="BK75" s="5">
        <v>0</v>
      </c>
      <c r="BL75" s="5">
        <v>1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f t="shared" si="2"/>
        <v>1</v>
      </c>
      <c r="CK75" s="5">
        <f t="shared" si="3"/>
        <v>1</v>
      </c>
      <c r="CL75" s="6" t="s">
        <v>1065</v>
      </c>
      <c r="CM75" s="6" t="s">
        <v>1065</v>
      </c>
      <c r="CN75" s="6" t="s">
        <v>1065</v>
      </c>
      <c r="CO75" s="6" t="s">
        <v>1065</v>
      </c>
      <c r="CP75" s="6" t="s">
        <v>1601</v>
      </c>
      <c r="CQ75" s="6" t="s">
        <v>1065</v>
      </c>
      <c r="CR75" s="6" t="s">
        <v>1602</v>
      </c>
    </row>
    <row r="76" spans="1:96" ht="14.25">
      <c r="A76" s="5">
        <v>79</v>
      </c>
      <c r="B76" s="6" t="s">
        <v>1603</v>
      </c>
      <c r="C76" s="7" t="s">
        <v>1597</v>
      </c>
      <c r="D76" s="6" t="s">
        <v>1604</v>
      </c>
      <c r="E76" s="6" t="s">
        <v>1605</v>
      </c>
      <c r="F76" s="6" t="s">
        <v>1606</v>
      </c>
      <c r="G76" s="5">
        <v>0</v>
      </c>
      <c r="H76" s="5">
        <v>0</v>
      </c>
      <c r="I76" s="5">
        <v>0</v>
      </c>
      <c r="J76" s="5">
        <v>1</v>
      </c>
      <c r="K76" s="5">
        <v>1</v>
      </c>
      <c r="L76" s="5">
        <v>3</v>
      </c>
      <c r="M76" s="5">
        <v>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f t="shared" si="2"/>
        <v>1</v>
      </c>
      <c r="CK76" s="5">
        <f t="shared" si="3"/>
        <v>1</v>
      </c>
      <c r="CL76" s="6" t="s">
        <v>1607</v>
      </c>
      <c r="CM76" s="6" t="s">
        <v>1065</v>
      </c>
      <c r="CN76" s="6" t="s">
        <v>1608</v>
      </c>
      <c r="CO76" s="6" t="s">
        <v>1609</v>
      </c>
      <c r="CP76" s="6" t="s">
        <v>1610</v>
      </c>
      <c r="CQ76" s="6" t="s">
        <v>1065</v>
      </c>
      <c r="CR76" s="6" t="s">
        <v>1611</v>
      </c>
    </row>
    <row r="77" spans="1:96" ht="14.25">
      <c r="A77" s="5">
        <v>80</v>
      </c>
      <c r="B77" s="6" t="s">
        <v>1612</v>
      </c>
      <c r="C77" s="7" t="s">
        <v>1613</v>
      </c>
      <c r="D77" s="6" t="s">
        <v>1614</v>
      </c>
      <c r="E77" s="6" t="s">
        <v>1615</v>
      </c>
      <c r="F77" s="6" t="s">
        <v>1616</v>
      </c>
      <c r="G77" s="5">
        <v>0</v>
      </c>
      <c r="H77" s="5">
        <v>0</v>
      </c>
      <c r="I77" s="5">
        <v>0</v>
      </c>
      <c r="J77" s="5">
        <v>1</v>
      </c>
      <c r="K77" s="5">
        <v>1</v>
      </c>
      <c r="L77" s="8"/>
      <c r="M77" s="5">
        <v>3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1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1</v>
      </c>
      <c r="BG77" s="5">
        <v>0</v>
      </c>
      <c r="BH77" s="5">
        <v>1</v>
      </c>
      <c r="BI77" s="5">
        <v>0</v>
      </c>
      <c r="BJ77" s="5">
        <v>0</v>
      </c>
      <c r="BK77" s="5">
        <v>0</v>
      </c>
      <c r="BL77" s="5">
        <v>0</v>
      </c>
      <c r="BM77" s="5">
        <v>1</v>
      </c>
      <c r="BN77" s="5">
        <v>0</v>
      </c>
      <c r="BO77" s="5">
        <v>1</v>
      </c>
      <c r="BP77" s="5">
        <v>0</v>
      </c>
      <c r="BQ77" s="5">
        <v>1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f t="shared" si="2"/>
        <v>1</v>
      </c>
      <c r="CK77" s="5">
        <f t="shared" si="3"/>
        <v>1</v>
      </c>
      <c r="CL77" s="6" t="s">
        <v>1065</v>
      </c>
      <c r="CM77" s="6" t="s">
        <v>1617</v>
      </c>
      <c r="CN77" s="6" t="s">
        <v>1065</v>
      </c>
      <c r="CO77" s="6" t="s">
        <v>1065</v>
      </c>
      <c r="CP77" s="6" t="s">
        <v>1618</v>
      </c>
      <c r="CQ77" s="6" t="s">
        <v>1619</v>
      </c>
      <c r="CR77" s="6" t="s">
        <v>1620</v>
      </c>
    </row>
    <row r="78" spans="1:96" ht="14.25">
      <c r="A78" s="5">
        <v>81</v>
      </c>
      <c r="B78" s="6" t="s">
        <v>1621</v>
      </c>
      <c r="C78" s="7" t="s">
        <v>1622</v>
      </c>
      <c r="D78" s="6" t="s">
        <v>1623</v>
      </c>
      <c r="E78" s="6" t="s">
        <v>1624</v>
      </c>
      <c r="F78" s="6" t="s">
        <v>1625</v>
      </c>
      <c r="G78" s="5">
        <v>0</v>
      </c>
      <c r="H78" s="5">
        <v>0</v>
      </c>
      <c r="I78" s="5">
        <v>0</v>
      </c>
      <c r="J78" s="5">
        <v>1</v>
      </c>
      <c r="K78" s="5">
        <v>1</v>
      </c>
      <c r="L78" s="9">
        <v>4</v>
      </c>
      <c r="M78" s="5">
        <v>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1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1</v>
      </c>
      <c r="AC78" s="5">
        <v>0</v>
      </c>
      <c r="AD78" s="5">
        <v>0</v>
      </c>
      <c r="AE78" s="5">
        <v>1</v>
      </c>
      <c r="AF78" s="5">
        <v>0</v>
      </c>
      <c r="AG78" s="5">
        <v>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1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1</v>
      </c>
      <c r="BO78" s="5">
        <v>1</v>
      </c>
      <c r="BP78" s="5">
        <v>0</v>
      </c>
      <c r="BQ78" s="5">
        <v>1</v>
      </c>
      <c r="BR78" s="5">
        <v>0</v>
      </c>
      <c r="BS78" s="5">
        <v>0</v>
      </c>
      <c r="BT78" s="5">
        <v>0</v>
      </c>
      <c r="BU78" s="5">
        <v>1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f t="shared" si="2"/>
        <v>1</v>
      </c>
      <c r="CK78" s="5">
        <f t="shared" si="3"/>
        <v>1</v>
      </c>
      <c r="CL78" s="6" t="s">
        <v>138</v>
      </c>
      <c r="CM78" s="6" t="s">
        <v>139</v>
      </c>
      <c r="CN78" s="6" t="s">
        <v>140</v>
      </c>
      <c r="CO78" s="6" t="s">
        <v>141</v>
      </c>
      <c r="CP78" s="6" t="s">
        <v>142</v>
      </c>
      <c r="CQ78" s="6" t="s">
        <v>1065</v>
      </c>
      <c r="CR78" s="6" t="s">
        <v>143</v>
      </c>
    </row>
    <row r="79" spans="1:96" ht="14.25">
      <c r="A79" s="5">
        <v>82</v>
      </c>
      <c r="B79" s="6" t="s">
        <v>144</v>
      </c>
      <c r="C79" s="7" t="s">
        <v>145</v>
      </c>
      <c r="D79" s="6" t="s">
        <v>146</v>
      </c>
      <c r="E79" s="6" t="s">
        <v>1553</v>
      </c>
      <c r="F79" s="6" t="s">
        <v>147</v>
      </c>
      <c r="G79" s="5">
        <v>0</v>
      </c>
      <c r="H79" s="5">
        <v>0</v>
      </c>
      <c r="I79" s="5">
        <v>0</v>
      </c>
      <c r="J79" s="5">
        <v>1</v>
      </c>
      <c r="K79" s="5">
        <v>0</v>
      </c>
      <c r="L79" s="9">
        <v>2</v>
      </c>
      <c r="M79" s="5">
        <v>5</v>
      </c>
      <c r="N79" s="5">
        <v>0</v>
      </c>
      <c r="O79" s="5">
        <v>0</v>
      </c>
      <c r="P79" s="5">
        <v>0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1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1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1</v>
      </c>
      <c r="BG79" s="5">
        <v>1</v>
      </c>
      <c r="BH79" s="5">
        <v>0</v>
      </c>
      <c r="BI79" s="5">
        <v>0</v>
      </c>
      <c r="BJ79" s="5">
        <v>0</v>
      </c>
      <c r="BK79" s="5">
        <v>0</v>
      </c>
      <c r="BL79" s="5">
        <v>1</v>
      </c>
      <c r="BM79" s="5">
        <v>0</v>
      </c>
      <c r="BN79" s="5">
        <v>1</v>
      </c>
      <c r="BO79" s="5">
        <v>1</v>
      </c>
      <c r="BP79" s="5">
        <v>0</v>
      </c>
      <c r="BQ79" s="5">
        <v>1</v>
      </c>
      <c r="BR79" s="5">
        <v>0</v>
      </c>
      <c r="BS79" s="5">
        <v>0</v>
      </c>
      <c r="BT79" s="5">
        <v>0</v>
      </c>
      <c r="BU79" s="5">
        <v>0</v>
      </c>
      <c r="BV79" s="5">
        <v>1</v>
      </c>
      <c r="BW79" s="5">
        <v>1</v>
      </c>
      <c r="BX79" s="5">
        <v>0</v>
      </c>
      <c r="BY79" s="5">
        <v>0</v>
      </c>
      <c r="BZ79" s="5">
        <v>1</v>
      </c>
      <c r="CA79" s="5">
        <v>1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f t="shared" si="2"/>
        <v>1</v>
      </c>
      <c r="CK79" s="5">
        <f t="shared" si="3"/>
        <v>0</v>
      </c>
      <c r="CL79" s="6" t="s">
        <v>1065</v>
      </c>
      <c r="CM79" s="6" t="s">
        <v>1065</v>
      </c>
      <c r="CN79" s="6" t="s">
        <v>1065</v>
      </c>
      <c r="CO79" s="6" t="s">
        <v>1065</v>
      </c>
      <c r="CP79" s="6" t="s">
        <v>1065</v>
      </c>
      <c r="CQ79" s="6" t="s">
        <v>1065</v>
      </c>
      <c r="CR79" s="6" t="s">
        <v>148</v>
      </c>
    </row>
    <row r="80" spans="1:96" ht="14.25">
      <c r="A80" s="5">
        <v>83</v>
      </c>
      <c r="B80" s="6" t="s">
        <v>149</v>
      </c>
      <c r="C80" s="7" t="s">
        <v>145</v>
      </c>
      <c r="D80" s="6" t="s">
        <v>150</v>
      </c>
      <c r="E80" s="6" t="s">
        <v>1080</v>
      </c>
      <c r="F80" s="6" t="s">
        <v>151</v>
      </c>
      <c r="G80" s="5">
        <v>0</v>
      </c>
      <c r="H80" s="5">
        <v>0</v>
      </c>
      <c r="I80" s="5">
        <v>0</v>
      </c>
      <c r="J80" s="5">
        <v>1</v>
      </c>
      <c r="K80" s="5">
        <v>1</v>
      </c>
      <c r="L80" s="5">
        <v>4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0</v>
      </c>
      <c r="U80" s="5">
        <v>1</v>
      </c>
      <c r="V80" s="5">
        <v>1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1</v>
      </c>
      <c r="AC80" s="5">
        <v>0</v>
      </c>
      <c r="AD80" s="5">
        <v>0</v>
      </c>
      <c r="AE80" s="5">
        <v>1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1</v>
      </c>
      <c r="BM80" s="5">
        <v>0</v>
      </c>
      <c r="BN80" s="5">
        <v>0</v>
      </c>
      <c r="BO80" s="5">
        <v>0</v>
      </c>
      <c r="BP80" s="5">
        <v>0</v>
      </c>
      <c r="BQ80" s="5">
        <v>1</v>
      </c>
      <c r="BR80" s="5">
        <v>0</v>
      </c>
      <c r="BS80" s="5">
        <v>0</v>
      </c>
      <c r="BT80" s="5">
        <v>0</v>
      </c>
      <c r="BU80" s="5">
        <v>0</v>
      </c>
      <c r="BV80" s="5">
        <v>1</v>
      </c>
      <c r="BW80" s="5">
        <v>1</v>
      </c>
      <c r="BX80" s="5">
        <v>0</v>
      </c>
      <c r="BY80" s="5">
        <v>1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f t="shared" si="2"/>
        <v>1</v>
      </c>
      <c r="CK80" s="5">
        <f t="shared" si="3"/>
        <v>0</v>
      </c>
      <c r="CL80" s="6" t="s">
        <v>1065</v>
      </c>
      <c r="CM80" s="6" t="s">
        <v>152</v>
      </c>
      <c r="CN80" s="6" t="s">
        <v>153</v>
      </c>
      <c r="CO80" s="6" t="s">
        <v>154</v>
      </c>
      <c r="CP80" s="6" t="s">
        <v>1065</v>
      </c>
      <c r="CQ80" s="6" t="s">
        <v>1065</v>
      </c>
      <c r="CR80" s="6" t="s">
        <v>155</v>
      </c>
    </row>
    <row r="81" spans="1:96" ht="14.25">
      <c r="A81" s="5">
        <v>84</v>
      </c>
      <c r="B81" s="6" t="s">
        <v>156</v>
      </c>
      <c r="C81" s="7" t="s">
        <v>157</v>
      </c>
      <c r="D81" s="6" t="s">
        <v>158</v>
      </c>
      <c r="E81" s="6" t="s">
        <v>1080</v>
      </c>
      <c r="F81" s="6" t="s">
        <v>159</v>
      </c>
      <c r="G81" s="5">
        <v>1</v>
      </c>
      <c r="H81" s="5">
        <v>0</v>
      </c>
      <c r="I81" s="5">
        <v>0</v>
      </c>
      <c r="J81" s="5">
        <v>1</v>
      </c>
      <c r="K81" s="5">
        <v>1</v>
      </c>
      <c r="L81" s="9">
        <v>4</v>
      </c>
      <c r="M81" s="5">
        <v>2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1</v>
      </c>
      <c r="T81" s="5">
        <v>0</v>
      </c>
      <c r="U81" s="5">
        <v>1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1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1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1</v>
      </c>
      <c r="BP81" s="5">
        <v>1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1</v>
      </c>
      <c r="BW81" s="5">
        <v>1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f t="shared" si="2"/>
        <v>0</v>
      </c>
      <c r="CK81" s="5">
        <f t="shared" si="3"/>
        <v>1</v>
      </c>
      <c r="CL81" s="6" t="s">
        <v>160</v>
      </c>
      <c r="CM81" s="6" t="s">
        <v>161</v>
      </c>
      <c r="CN81" s="6" t="s">
        <v>162</v>
      </c>
      <c r="CO81" s="6" t="s">
        <v>163</v>
      </c>
      <c r="CP81" s="6" t="s">
        <v>164</v>
      </c>
      <c r="CQ81" s="6" t="s">
        <v>1065</v>
      </c>
      <c r="CR81" s="6" t="s">
        <v>1065</v>
      </c>
    </row>
    <row r="82" spans="1:96" ht="14.25">
      <c r="A82" s="5">
        <v>85</v>
      </c>
      <c r="B82" s="6" t="s">
        <v>165</v>
      </c>
      <c r="C82" s="7" t="s">
        <v>166</v>
      </c>
      <c r="D82" s="6" t="s">
        <v>167</v>
      </c>
      <c r="E82" s="6" t="s">
        <v>1080</v>
      </c>
      <c r="F82" s="6" t="s">
        <v>168</v>
      </c>
      <c r="G82" s="5">
        <v>1</v>
      </c>
      <c r="H82" s="5">
        <v>0</v>
      </c>
      <c r="I82" s="5">
        <v>0</v>
      </c>
      <c r="J82" s="5">
        <v>1</v>
      </c>
      <c r="K82" s="5">
        <v>1</v>
      </c>
      <c r="L82" s="5">
        <v>4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1</v>
      </c>
      <c r="T82" s="5">
        <v>0</v>
      </c>
      <c r="U82" s="5">
        <v>0</v>
      </c>
      <c r="V82" s="5">
        <v>0</v>
      </c>
      <c r="W82" s="5">
        <v>1</v>
      </c>
      <c r="X82" s="5">
        <v>0</v>
      </c>
      <c r="Y82" s="5">
        <v>1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1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1</v>
      </c>
      <c r="BQ82" s="5">
        <v>1</v>
      </c>
      <c r="BR82" s="5">
        <v>0</v>
      </c>
      <c r="BS82" s="5">
        <v>0</v>
      </c>
      <c r="BT82" s="5">
        <v>0</v>
      </c>
      <c r="BU82" s="5">
        <v>0</v>
      </c>
      <c r="BV82" s="5">
        <v>1</v>
      </c>
      <c r="BW82" s="5">
        <v>1</v>
      </c>
      <c r="BX82" s="5">
        <v>0</v>
      </c>
      <c r="BY82" s="5">
        <v>1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f t="shared" si="2"/>
        <v>1</v>
      </c>
      <c r="CK82" s="5">
        <f t="shared" si="3"/>
        <v>1</v>
      </c>
      <c r="CL82" s="6" t="s">
        <v>169</v>
      </c>
      <c r="CM82" s="6" t="s">
        <v>170</v>
      </c>
      <c r="CN82" s="6" t="s">
        <v>171</v>
      </c>
      <c r="CO82" s="6" t="s">
        <v>172</v>
      </c>
      <c r="CP82" s="6" t="s">
        <v>173</v>
      </c>
      <c r="CQ82" s="6" t="s">
        <v>1211</v>
      </c>
      <c r="CR82" s="6" t="s">
        <v>174</v>
      </c>
    </row>
    <row r="83" spans="1:96" ht="14.25">
      <c r="A83" s="5">
        <v>86</v>
      </c>
      <c r="B83" s="6" t="s">
        <v>175</v>
      </c>
      <c r="C83" s="7" t="s">
        <v>176</v>
      </c>
      <c r="D83" s="6" t="s">
        <v>177</v>
      </c>
      <c r="E83" s="6" t="s">
        <v>1553</v>
      </c>
      <c r="F83" s="6" t="s">
        <v>1555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2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1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1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1</v>
      </c>
      <c r="BR83" s="5">
        <v>0</v>
      </c>
      <c r="BS83" s="5">
        <v>0</v>
      </c>
      <c r="BT83" s="5">
        <v>0</v>
      </c>
      <c r="BU83" s="5">
        <v>0</v>
      </c>
      <c r="BV83" s="5">
        <v>1</v>
      </c>
      <c r="BW83" s="5">
        <v>1</v>
      </c>
      <c r="BX83" s="5">
        <v>0</v>
      </c>
      <c r="BY83" s="5">
        <v>0</v>
      </c>
      <c r="BZ83" s="5">
        <v>1</v>
      </c>
      <c r="CA83" s="5">
        <v>1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1</v>
      </c>
      <c r="CH83" s="5">
        <v>1</v>
      </c>
      <c r="CI83" s="5">
        <v>0</v>
      </c>
      <c r="CJ83" s="5">
        <f t="shared" si="2"/>
        <v>0</v>
      </c>
      <c r="CK83" s="5">
        <f t="shared" si="3"/>
        <v>0</v>
      </c>
      <c r="CL83" s="6" t="s">
        <v>1065</v>
      </c>
      <c r="CM83" s="6" t="s">
        <v>178</v>
      </c>
      <c r="CN83" s="6" t="s">
        <v>1065</v>
      </c>
      <c r="CO83" s="6" t="s">
        <v>1065</v>
      </c>
      <c r="CP83" s="6" t="s">
        <v>1065</v>
      </c>
      <c r="CQ83" s="6" t="s">
        <v>1065</v>
      </c>
      <c r="CR83" s="6" t="s">
        <v>1065</v>
      </c>
    </row>
    <row r="84" spans="1:96" ht="14.25">
      <c r="A84" s="5">
        <v>87</v>
      </c>
      <c r="B84" s="6" t="s">
        <v>179</v>
      </c>
      <c r="C84" s="7" t="s">
        <v>176</v>
      </c>
      <c r="D84" s="6" t="s">
        <v>180</v>
      </c>
      <c r="E84" s="6" t="s">
        <v>1338</v>
      </c>
      <c r="F84" s="6" t="s">
        <v>181</v>
      </c>
      <c r="G84" s="5">
        <v>0</v>
      </c>
      <c r="H84" s="5">
        <v>0</v>
      </c>
      <c r="I84" s="5">
        <v>0</v>
      </c>
      <c r="J84" s="5">
        <v>1</v>
      </c>
      <c r="K84" s="5">
        <v>1</v>
      </c>
      <c r="L84" s="5">
        <v>4</v>
      </c>
      <c r="M84" s="5">
        <v>1</v>
      </c>
      <c r="N84" s="5">
        <v>0</v>
      </c>
      <c r="O84" s="5">
        <v>1</v>
      </c>
      <c r="P84" s="5">
        <v>1</v>
      </c>
      <c r="Q84" s="5">
        <v>0</v>
      </c>
      <c r="R84" s="5">
        <v>0</v>
      </c>
      <c r="S84" s="5">
        <v>0</v>
      </c>
      <c r="T84" s="5">
        <v>0</v>
      </c>
      <c r="U84" s="5">
        <v>1</v>
      </c>
      <c r="V84" s="5">
        <v>0</v>
      </c>
      <c r="W84" s="5">
        <v>1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1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1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f t="shared" si="2"/>
        <v>1</v>
      </c>
      <c r="CK84" s="5">
        <f t="shared" si="3"/>
        <v>1</v>
      </c>
      <c r="CL84" s="6" t="s">
        <v>180</v>
      </c>
      <c r="CM84" s="6" t="s">
        <v>182</v>
      </c>
      <c r="CN84" s="6" t="s">
        <v>183</v>
      </c>
      <c r="CO84" s="6" t="s">
        <v>184</v>
      </c>
      <c r="CP84" s="6" t="s">
        <v>185</v>
      </c>
      <c r="CQ84" s="6" t="s">
        <v>1065</v>
      </c>
      <c r="CR84" s="6" t="s">
        <v>186</v>
      </c>
    </row>
    <row r="85" spans="1:96" ht="14.25">
      <c r="A85" s="5">
        <v>88</v>
      </c>
      <c r="B85" s="6" t="s">
        <v>187</v>
      </c>
      <c r="C85" s="7" t="s">
        <v>188</v>
      </c>
      <c r="D85" s="6" t="s">
        <v>189</v>
      </c>
      <c r="E85" s="6" t="s">
        <v>1553</v>
      </c>
      <c r="F85" s="6" t="s">
        <v>190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2</v>
      </c>
      <c r="M85" s="5">
        <v>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1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1</v>
      </c>
      <c r="BR85" s="5">
        <v>0</v>
      </c>
      <c r="BS85" s="5">
        <v>0</v>
      </c>
      <c r="BT85" s="5">
        <v>0</v>
      </c>
      <c r="BU85" s="5">
        <v>0</v>
      </c>
      <c r="BV85" s="5">
        <v>1</v>
      </c>
      <c r="BW85" s="5">
        <v>1</v>
      </c>
      <c r="BX85" s="5">
        <v>0</v>
      </c>
      <c r="BY85" s="5">
        <v>1</v>
      </c>
      <c r="BZ85" s="5">
        <v>0</v>
      </c>
      <c r="CA85" s="5">
        <v>1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f t="shared" si="2"/>
        <v>0</v>
      </c>
      <c r="CK85" s="5">
        <f t="shared" si="3"/>
        <v>0</v>
      </c>
      <c r="CL85" s="6" t="s">
        <v>1065</v>
      </c>
      <c r="CM85" s="6" t="s">
        <v>1065</v>
      </c>
      <c r="CN85" s="6" t="s">
        <v>1065</v>
      </c>
      <c r="CO85" s="6" t="s">
        <v>1065</v>
      </c>
      <c r="CP85" s="6" t="s">
        <v>1065</v>
      </c>
      <c r="CQ85" s="6" t="s">
        <v>1065</v>
      </c>
      <c r="CR85" s="6" t="s">
        <v>1065</v>
      </c>
    </row>
    <row r="86" spans="1:96" ht="14.25">
      <c r="A86" s="5">
        <v>89</v>
      </c>
      <c r="B86" s="6" t="s">
        <v>191</v>
      </c>
      <c r="C86" s="7" t="s">
        <v>192</v>
      </c>
      <c r="D86" s="6" t="s">
        <v>193</v>
      </c>
      <c r="E86" s="6" t="s">
        <v>1338</v>
      </c>
      <c r="F86" s="6" t="s">
        <v>194</v>
      </c>
      <c r="G86" s="5">
        <v>1</v>
      </c>
      <c r="H86" s="5">
        <v>0</v>
      </c>
      <c r="I86" s="5">
        <v>0</v>
      </c>
      <c r="J86" s="5">
        <v>1</v>
      </c>
      <c r="K86" s="5">
        <v>1</v>
      </c>
      <c r="L86" s="5">
        <v>4</v>
      </c>
      <c r="M86" s="5">
        <v>1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1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1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1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1</v>
      </c>
      <c r="BW86" s="5">
        <v>1</v>
      </c>
      <c r="BX86" s="5">
        <v>0</v>
      </c>
      <c r="BY86" s="5">
        <v>1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1</v>
      </c>
      <c r="CF86" s="5">
        <v>1</v>
      </c>
      <c r="CG86" s="5">
        <v>0</v>
      </c>
      <c r="CH86" s="5">
        <v>0</v>
      </c>
      <c r="CI86" s="5">
        <v>0</v>
      </c>
      <c r="CJ86" s="5">
        <f t="shared" si="2"/>
        <v>1</v>
      </c>
      <c r="CK86" s="5">
        <f t="shared" si="3"/>
        <v>1</v>
      </c>
      <c r="CL86" s="6" t="s">
        <v>195</v>
      </c>
      <c r="CM86" s="6" t="s">
        <v>1065</v>
      </c>
      <c r="CN86" s="6" t="s">
        <v>196</v>
      </c>
      <c r="CO86" s="6" t="s">
        <v>197</v>
      </c>
      <c r="CP86" s="6" t="s">
        <v>198</v>
      </c>
      <c r="CQ86" s="6" t="s">
        <v>1065</v>
      </c>
      <c r="CR86" s="6" t="s">
        <v>199</v>
      </c>
    </row>
    <row r="87" spans="1:96" ht="14.25">
      <c r="A87" s="5">
        <v>90</v>
      </c>
      <c r="B87" s="6" t="s">
        <v>200</v>
      </c>
      <c r="C87" s="7" t="s">
        <v>830</v>
      </c>
      <c r="D87" s="6" t="s">
        <v>831</v>
      </c>
      <c r="E87" s="6" t="s">
        <v>1133</v>
      </c>
      <c r="F87" s="6" t="s">
        <v>832</v>
      </c>
      <c r="G87" s="5">
        <v>0</v>
      </c>
      <c r="H87" s="5">
        <v>0</v>
      </c>
      <c r="I87" s="5">
        <v>0</v>
      </c>
      <c r="J87" s="5">
        <v>1</v>
      </c>
      <c r="K87" s="5">
        <v>1</v>
      </c>
      <c r="L87" s="5">
        <v>4</v>
      </c>
      <c r="M87" s="5">
        <v>1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1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1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1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1</v>
      </c>
      <c r="BW87" s="5">
        <v>1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f t="shared" si="2"/>
        <v>0</v>
      </c>
      <c r="CK87" s="5">
        <f t="shared" si="3"/>
        <v>0</v>
      </c>
      <c r="CL87" s="6" t="s">
        <v>833</v>
      </c>
      <c r="CM87" s="6" t="s">
        <v>834</v>
      </c>
      <c r="CN87" s="6" t="s">
        <v>835</v>
      </c>
      <c r="CO87" s="6" t="s">
        <v>836</v>
      </c>
      <c r="CP87" s="6" t="s">
        <v>1065</v>
      </c>
      <c r="CQ87" s="6" t="s">
        <v>1065</v>
      </c>
      <c r="CR87" s="6" t="s">
        <v>1065</v>
      </c>
    </row>
    <row r="88" spans="1:96" ht="14.25">
      <c r="A88" s="5">
        <v>91</v>
      </c>
      <c r="B88" s="6" t="s">
        <v>837</v>
      </c>
      <c r="C88" s="7" t="s">
        <v>838</v>
      </c>
      <c r="D88" s="6" t="s">
        <v>839</v>
      </c>
      <c r="E88" s="6" t="s">
        <v>1553</v>
      </c>
      <c r="F88" s="6" t="s">
        <v>1555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1</v>
      </c>
      <c r="T88" s="5">
        <v>1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1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1</v>
      </c>
      <c r="BG88" s="5">
        <v>1</v>
      </c>
      <c r="BH88" s="5">
        <v>0</v>
      </c>
      <c r="BI88" s="5">
        <v>0</v>
      </c>
      <c r="BJ88" s="5">
        <v>0</v>
      </c>
      <c r="BK88" s="5">
        <v>0</v>
      </c>
      <c r="BL88" s="5">
        <v>1</v>
      </c>
      <c r="BM88" s="5">
        <v>1</v>
      </c>
      <c r="BN88" s="5">
        <v>0</v>
      </c>
      <c r="BO88" s="5">
        <v>1</v>
      </c>
      <c r="BP88" s="5">
        <v>0</v>
      </c>
      <c r="BQ88" s="5">
        <v>1</v>
      </c>
      <c r="BR88" s="5">
        <v>0</v>
      </c>
      <c r="BS88" s="5">
        <v>0</v>
      </c>
      <c r="BT88" s="5">
        <v>0</v>
      </c>
      <c r="BU88" s="5">
        <v>0</v>
      </c>
      <c r="BV88" s="5">
        <v>1</v>
      </c>
      <c r="BW88" s="5">
        <v>1</v>
      </c>
      <c r="BX88" s="5">
        <v>0</v>
      </c>
      <c r="BY88" s="5">
        <v>0</v>
      </c>
      <c r="BZ88" s="5">
        <v>0</v>
      </c>
      <c r="CA88" s="5">
        <v>1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f t="shared" si="2"/>
        <v>0</v>
      </c>
      <c r="CK88" s="5">
        <f t="shared" si="3"/>
        <v>0</v>
      </c>
      <c r="CL88" s="6" t="s">
        <v>1065</v>
      </c>
      <c r="CM88" s="6" t="s">
        <v>840</v>
      </c>
      <c r="CN88" s="6" t="s">
        <v>1065</v>
      </c>
      <c r="CO88" s="6" t="s">
        <v>841</v>
      </c>
      <c r="CP88" s="6" t="s">
        <v>1065</v>
      </c>
      <c r="CQ88" s="6" t="s">
        <v>1065</v>
      </c>
      <c r="CR88" s="6" t="s">
        <v>1065</v>
      </c>
    </row>
    <row r="89" spans="1:96" ht="14.25">
      <c r="A89" s="5">
        <v>92</v>
      </c>
      <c r="B89" s="6" t="s">
        <v>842</v>
      </c>
      <c r="C89" s="7" t="s">
        <v>843</v>
      </c>
      <c r="D89" s="6" t="s">
        <v>844</v>
      </c>
      <c r="E89" s="6" t="s">
        <v>1080</v>
      </c>
      <c r="F89" s="6" t="s">
        <v>845</v>
      </c>
      <c r="G89" s="5">
        <v>0</v>
      </c>
      <c r="H89" s="5">
        <v>0</v>
      </c>
      <c r="I89" s="5">
        <v>0</v>
      </c>
      <c r="J89" s="5">
        <v>1</v>
      </c>
      <c r="K89" s="5">
        <v>1</v>
      </c>
      <c r="L89" s="5">
        <v>4</v>
      </c>
      <c r="M89" s="5">
        <v>1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1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1</v>
      </c>
      <c r="BH89" s="5">
        <v>1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1</v>
      </c>
      <c r="BP89" s="5">
        <v>1</v>
      </c>
      <c r="BQ89" s="5">
        <v>1</v>
      </c>
      <c r="BR89" s="5">
        <v>0</v>
      </c>
      <c r="BS89" s="5">
        <v>0</v>
      </c>
      <c r="BT89" s="5">
        <v>0</v>
      </c>
      <c r="BU89" s="5">
        <v>1</v>
      </c>
      <c r="BV89" s="5">
        <v>1</v>
      </c>
      <c r="BW89" s="5">
        <v>1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f t="shared" si="2"/>
        <v>1</v>
      </c>
      <c r="CK89" s="5">
        <f t="shared" si="3"/>
        <v>1</v>
      </c>
      <c r="CL89" s="6" t="s">
        <v>846</v>
      </c>
      <c r="CM89" s="6" t="s">
        <v>847</v>
      </c>
      <c r="CN89" s="6" t="s">
        <v>1371</v>
      </c>
      <c r="CO89" s="6" t="s">
        <v>848</v>
      </c>
      <c r="CP89" s="6" t="s">
        <v>849</v>
      </c>
      <c r="CQ89" s="6" t="s">
        <v>1065</v>
      </c>
      <c r="CR89" s="6" t="s">
        <v>850</v>
      </c>
    </row>
    <row r="90" spans="1:96" ht="14.25">
      <c r="A90" s="5">
        <v>93</v>
      </c>
      <c r="B90" s="6" t="s">
        <v>851</v>
      </c>
      <c r="C90" s="7" t="s">
        <v>852</v>
      </c>
      <c r="D90" s="6" t="s">
        <v>853</v>
      </c>
      <c r="E90" s="6" t="s">
        <v>1553</v>
      </c>
      <c r="F90" s="6" t="s">
        <v>854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2</v>
      </c>
      <c r="M90" s="5">
        <v>1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1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1</v>
      </c>
      <c r="BG90" s="5">
        <v>0</v>
      </c>
      <c r="BH90" s="5">
        <v>1</v>
      </c>
      <c r="BI90" s="5">
        <v>0</v>
      </c>
      <c r="BJ90" s="5">
        <v>0</v>
      </c>
      <c r="BK90" s="5">
        <v>0</v>
      </c>
      <c r="BL90" s="5">
        <v>1</v>
      </c>
      <c r="BM90" s="5">
        <v>0</v>
      </c>
      <c r="BN90" s="5">
        <v>0</v>
      </c>
      <c r="BO90" s="5">
        <v>1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1</v>
      </c>
      <c r="BW90" s="5">
        <v>1</v>
      </c>
      <c r="BX90" s="5">
        <v>0</v>
      </c>
      <c r="BY90" s="5">
        <v>0</v>
      </c>
      <c r="BZ90" s="5">
        <v>1</v>
      </c>
      <c r="CA90" s="5">
        <v>1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1</v>
      </c>
      <c r="CI90" s="5">
        <v>0</v>
      </c>
      <c r="CJ90" s="5">
        <f t="shared" si="2"/>
        <v>1</v>
      </c>
      <c r="CK90" s="5">
        <f t="shared" si="3"/>
        <v>0</v>
      </c>
      <c r="CL90" s="6" t="s">
        <v>1065</v>
      </c>
      <c r="CM90" s="6" t="s">
        <v>1065</v>
      </c>
      <c r="CN90" s="6" t="s">
        <v>1065</v>
      </c>
      <c r="CO90" s="6" t="s">
        <v>1065</v>
      </c>
      <c r="CP90" s="6" t="s">
        <v>1065</v>
      </c>
      <c r="CQ90" s="6" t="s">
        <v>1065</v>
      </c>
      <c r="CR90" s="6" t="s">
        <v>855</v>
      </c>
    </row>
    <row r="91" spans="1:96" ht="14.25">
      <c r="A91" s="5">
        <v>94</v>
      </c>
      <c r="B91" s="6" t="s">
        <v>856</v>
      </c>
      <c r="C91" s="7" t="s">
        <v>857</v>
      </c>
      <c r="D91" s="6" t="s">
        <v>858</v>
      </c>
      <c r="E91" s="6" t="s">
        <v>1553</v>
      </c>
      <c r="F91" s="6" t="s">
        <v>859</v>
      </c>
      <c r="G91" s="5">
        <v>0</v>
      </c>
      <c r="H91" s="5">
        <v>0</v>
      </c>
      <c r="I91" s="5">
        <v>0</v>
      </c>
      <c r="J91" s="5">
        <v>1</v>
      </c>
      <c r="K91" s="5">
        <v>0</v>
      </c>
      <c r="L91" s="5">
        <v>2</v>
      </c>
      <c r="M91" s="5">
        <v>3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1</v>
      </c>
      <c r="AC91" s="5">
        <v>0</v>
      </c>
      <c r="AD91" s="5">
        <v>0</v>
      </c>
      <c r="AE91" s="5">
        <v>1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1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1</v>
      </c>
      <c r="BW91" s="5">
        <v>1</v>
      </c>
      <c r="BX91" s="5">
        <v>0</v>
      </c>
      <c r="BY91" s="5">
        <v>0</v>
      </c>
      <c r="BZ91" s="5">
        <v>0</v>
      </c>
      <c r="CA91" s="5">
        <v>1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1</v>
      </c>
      <c r="CH91" s="5">
        <v>1</v>
      </c>
      <c r="CI91" s="5">
        <v>0</v>
      </c>
      <c r="CJ91" s="5">
        <f t="shared" si="2"/>
        <v>1</v>
      </c>
      <c r="CK91" s="5">
        <f t="shared" si="3"/>
        <v>0</v>
      </c>
      <c r="CL91" s="6" t="s">
        <v>1065</v>
      </c>
      <c r="CM91" s="6" t="s">
        <v>1065</v>
      </c>
      <c r="CN91" s="6" t="s">
        <v>1065</v>
      </c>
      <c r="CO91" s="6" t="s">
        <v>1065</v>
      </c>
      <c r="CP91" s="6" t="s">
        <v>1065</v>
      </c>
      <c r="CQ91" s="6" t="s">
        <v>1065</v>
      </c>
      <c r="CR91" s="6" t="s">
        <v>860</v>
      </c>
    </row>
    <row r="92" spans="1:96" ht="14.25">
      <c r="A92" s="5">
        <v>95</v>
      </c>
      <c r="B92" s="6" t="s">
        <v>861</v>
      </c>
      <c r="C92" s="7" t="s">
        <v>862</v>
      </c>
      <c r="D92" s="6" t="s">
        <v>863</v>
      </c>
      <c r="E92" s="6" t="s">
        <v>1553</v>
      </c>
      <c r="F92" s="6" t="s">
        <v>864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2</v>
      </c>
      <c r="M92" s="5">
        <v>1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1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1</v>
      </c>
      <c r="BH92" s="5">
        <v>0</v>
      </c>
      <c r="BI92" s="5">
        <v>0</v>
      </c>
      <c r="BJ92" s="5">
        <v>0</v>
      </c>
      <c r="BK92" s="5">
        <v>0</v>
      </c>
      <c r="BL92" s="5">
        <v>1</v>
      </c>
      <c r="BM92" s="5">
        <v>1</v>
      </c>
      <c r="BN92" s="5">
        <v>0</v>
      </c>
      <c r="BO92" s="5">
        <v>1</v>
      </c>
      <c r="BP92" s="5">
        <v>0</v>
      </c>
      <c r="BQ92" s="5">
        <v>0</v>
      </c>
      <c r="BR92" s="5">
        <v>0</v>
      </c>
      <c r="BS92" s="5">
        <v>0</v>
      </c>
      <c r="BT92" s="5">
        <v>1</v>
      </c>
      <c r="BU92" s="5">
        <v>0</v>
      </c>
      <c r="BV92" s="5">
        <v>1</v>
      </c>
      <c r="BW92" s="5">
        <v>1</v>
      </c>
      <c r="BX92" s="5">
        <v>0</v>
      </c>
      <c r="BY92" s="5">
        <v>0</v>
      </c>
      <c r="BZ92" s="5">
        <v>1</v>
      </c>
      <c r="CA92" s="5">
        <v>1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f t="shared" si="2"/>
        <v>0</v>
      </c>
      <c r="CK92" s="5">
        <f t="shared" si="3"/>
        <v>0</v>
      </c>
      <c r="CL92" s="6" t="s">
        <v>1065</v>
      </c>
      <c r="CM92" s="6" t="s">
        <v>1065</v>
      </c>
      <c r="CN92" s="6" t="s">
        <v>1065</v>
      </c>
      <c r="CO92" s="6" t="s">
        <v>1065</v>
      </c>
      <c r="CP92" s="6" t="s">
        <v>1065</v>
      </c>
      <c r="CQ92" s="6" t="s">
        <v>1065</v>
      </c>
      <c r="CR92" s="6" t="s">
        <v>1065</v>
      </c>
    </row>
    <row r="93" spans="1:96" ht="14.25">
      <c r="A93" s="5">
        <v>96</v>
      </c>
      <c r="B93" s="6" t="s">
        <v>865</v>
      </c>
      <c r="C93" s="7" t="s">
        <v>862</v>
      </c>
      <c r="D93" s="6" t="s">
        <v>866</v>
      </c>
      <c r="E93" s="6" t="s">
        <v>1080</v>
      </c>
      <c r="F93" s="6" t="s">
        <v>867</v>
      </c>
      <c r="G93" s="5">
        <v>0</v>
      </c>
      <c r="H93" s="5">
        <v>0</v>
      </c>
      <c r="I93" s="5">
        <v>0</v>
      </c>
      <c r="J93" s="5">
        <v>1</v>
      </c>
      <c r="K93" s="5">
        <v>1</v>
      </c>
      <c r="L93" s="5">
        <v>4</v>
      </c>
      <c r="M93" s="5">
        <v>2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1</v>
      </c>
      <c r="T93" s="5">
        <v>0</v>
      </c>
      <c r="U93" s="5">
        <v>1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1</v>
      </c>
      <c r="AC93" s="5">
        <v>0</v>
      </c>
      <c r="AD93" s="5">
        <v>0</v>
      </c>
      <c r="AE93" s="5">
        <v>1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1</v>
      </c>
      <c r="BH93" s="5">
        <v>0</v>
      </c>
      <c r="BI93" s="5">
        <v>0</v>
      </c>
      <c r="BJ93" s="5">
        <v>0</v>
      </c>
      <c r="BK93" s="5">
        <v>0</v>
      </c>
      <c r="BL93" s="5">
        <v>1</v>
      </c>
      <c r="BM93" s="5">
        <v>0</v>
      </c>
      <c r="BN93" s="5">
        <v>0</v>
      </c>
      <c r="BO93" s="5">
        <v>0</v>
      </c>
      <c r="BP93" s="5">
        <v>1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f t="shared" si="2"/>
        <v>1</v>
      </c>
      <c r="CK93" s="5">
        <f t="shared" si="3"/>
        <v>1</v>
      </c>
      <c r="CL93" s="6" t="s">
        <v>1065</v>
      </c>
      <c r="CM93" s="6" t="s">
        <v>1065</v>
      </c>
      <c r="CN93" s="6" t="s">
        <v>1295</v>
      </c>
      <c r="CO93" s="6" t="s">
        <v>868</v>
      </c>
      <c r="CP93" s="6" t="s">
        <v>869</v>
      </c>
      <c r="CQ93" s="6" t="s">
        <v>1065</v>
      </c>
      <c r="CR93" s="6" t="s">
        <v>870</v>
      </c>
    </row>
    <row r="94" spans="1:96" ht="14.25">
      <c r="A94" s="5">
        <v>97</v>
      </c>
      <c r="B94" s="6" t="s">
        <v>871</v>
      </c>
      <c r="C94" s="7" t="s">
        <v>862</v>
      </c>
      <c r="D94" s="6" t="s">
        <v>872</v>
      </c>
      <c r="E94" s="6" t="s">
        <v>1133</v>
      </c>
      <c r="F94" s="6" t="s">
        <v>873</v>
      </c>
      <c r="G94" s="5">
        <v>0</v>
      </c>
      <c r="H94" s="5">
        <v>0</v>
      </c>
      <c r="I94" s="5">
        <v>0</v>
      </c>
      <c r="J94" s="5">
        <v>1</v>
      </c>
      <c r="K94" s="5">
        <v>1</v>
      </c>
      <c r="L94" s="5">
        <v>4</v>
      </c>
      <c r="M94" s="5">
        <v>1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</v>
      </c>
      <c r="T94" s="5">
        <v>0</v>
      </c>
      <c r="U94" s="5">
        <v>1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1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1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1</v>
      </c>
      <c r="BW94" s="5">
        <v>1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1</v>
      </c>
      <c r="CI94" s="5">
        <v>0</v>
      </c>
      <c r="CJ94" s="5">
        <f t="shared" si="2"/>
        <v>1</v>
      </c>
      <c r="CK94" s="5">
        <f t="shared" si="3"/>
        <v>0</v>
      </c>
      <c r="CL94" s="6" t="s">
        <v>874</v>
      </c>
      <c r="CM94" s="6" t="s">
        <v>875</v>
      </c>
      <c r="CN94" s="6" t="s">
        <v>876</v>
      </c>
      <c r="CO94" s="6" t="s">
        <v>877</v>
      </c>
      <c r="CP94" s="6" t="s">
        <v>1065</v>
      </c>
      <c r="CQ94" s="6" t="s">
        <v>1065</v>
      </c>
      <c r="CR94" s="6" t="s">
        <v>878</v>
      </c>
    </row>
    <row r="95" spans="1:96" ht="14.25">
      <c r="A95" s="5">
        <v>98</v>
      </c>
      <c r="B95" s="6" t="s">
        <v>879</v>
      </c>
      <c r="C95" s="7" t="s">
        <v>880</v>
      </c>
      <c r="D95" s="6" t="s">
        <v>881</v>
      </c>
      <c r="E95" s="6" t="s">
        <v>1080</v>
      </c>
      <c r="F95" s="6" t="s">
        <v>882</v>
      </c>
      <c r="G95" s="5">
        <v>0</v>
      </c>
      <c r="H95" s="5">
        <v>0</v>
      </c>
      <c r="I95" s="5">
        <v>0</v>
      </c>
      <c r="J95" s="5">
        <v>1</v>
      </c>
      <c r="K95" s="5">
        <v>1</v>
      </c>
      <c r="L95" s="5">
        <v>4</v>
      </c>
      <c r="M95" s="5">
        <v>1</v>
      </c>
      <c r="N95" s="5">
        <v>1</v>
      </c>
      <c r="O95" s="5">
        <v>1</v>
      </c>
      <c r="P95" s="5">
        <v>1</v>
      </c>
      <c r="Q95" s="5">
        <v>0</v>
      </c>
      <c r="R95" s="5">
        <v>0</v>
      </c>
      <c r="S95" s="5">
        <v>1</v>
      </c>
      <c r="T95" s="5">
        <v>1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1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1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1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1</v>
      </c>
      <c r="BW95" s="5">
        <v>1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f t="shared" si="2"/>
        <v>1</v>
      </c>
      <c r="CK95" s="5">
        <f t="shared" si="3"/>
        <v>1</v>
      </c>
      <c r="CL95" s="6" t="s">
        <v>883</v>
      </c>
      <c r="CM95" s="6" t="s">
        <v>884</v>
      </c>
      <c r="CN95" s="6" t="s">
        <v>885</v>
      </c>
      <c r="CO95" s="6" t="s">
        <v>877</v>
      </c>
      <c r="CP95" s="6" t="s">
        <v>886</v>
      </c>
      <c r="CQ95" s="6" t="s">
        <v>1065</v>
      </c>
      <c r="CR95" s="6" t="s">
        <v>887</v>
      </c>
    </row>
    <row r="96" spans="1:96" ht="14.25">
      <c r="A96" s="5">
        <v>99</v>
      </c>
      <c r="B96" s="6" t="s">
        <v>888</v>
      </c>
      <c r="C96" s="7" t="s">
        <v>889</v>
      </c>
      <c r="D96" s="6" t="s">
        <v>890</v>
      </c>
      <c r="E96" s="6" t="s">
        <v>891</v>
      </c>
      <c r="F96" s="6" t="s">
        <v>276</v>
      </c>
      <c r="G96" s="5">
        <v>1</v>
      </c>
      <c r="H96" s="5">
        <v>0</v>
      </c>
      <c r="I96" s="5">
        <v>0</v>
      </c>
      <c r="J96" s="5">
        <v>1</v>
      </c>
      <c r="K96" s="5">
        <v>1</v>
      </c>
      <c r="L96" s="5">
        <v>4</v>
      </c>
      <c r="M96" s="5">
        <v>1</v>
      </c>
      <c r="N96" s="5">
        <v>1</v>
      </c>
      <c r="O96" s="5">
        <v>1</v>
      </c>
      <c r="P96" s="5">
        <v>1</v>
      </c>
      <c r="Q96" s="5">
        <v>0</v>
      </c>
      <c r="R96" s="5">
        <v>0</v>
      </c>
      <c r="S96" s="5">
        <v>1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f t="shared" si="2"/>
        <v>0</v>
      </c>
      <c r="CK96" s="5">
        <f t="shared" si="3"/>
        <v>0</v>
      </c>
      <c r="CL96" s="6" t="s">
        <v>277</v>
      </c>
      <c r="CM96" s="6" t="s">
        <v>1065</v>
      </c>
      <c r="CN96" s="6" t="s">
        <v>278</v>
      </c>
      <c r="CO96" s="6" t="s">
        <v>279</v>
      </c>
      <c r="CP96" s="6" t="s">
        <v>1065</v>
      </c>
      <c r="CQ96" s="6" t="s">
        <v>1065</v>
      </c>
      <c r="CR96" s="6" t="s">
        <v>1065</v>
      </c>
    </row>
    <row r="97" spans="1:96" ht="14.25">
      <c r="A97" s="5">
        <v>100</v>
      </c>
      <c r="B97" s="6" t="s">
        <v>280</v>
      </c>
      <c r="C97" s="7" t="s">
        <v>281</v>
      </c>
      <c r="D97" s="6" t="s">
        <v>282</v>
      </c>
      <c r="E97" s="6" t="s">
        <v>1133</v>
      </c>
      <c r="F97" s="6" t="s">
        <v>283</v>
      </c>
      <c r="G97" s="5">
        <v>0</v>
      </c>
      <c r="H97" s="5">
        <v>0</v>
      </c>
      <c r="I97" s="5">
        <v>0</v>
      </c>
      <c r="J97" s="5">
        <v>1</v>
      </c>
      <c r="K97" s="5">
        <v>1</v>
      </c>
      <c r="L97" s="5">
        <v>4</v>
      </c>
      <c r="M97" s="5">
        <v>1</v>
      </c>
      <c r="N97" s="5">
        <v>0</v>
      </c>
      <c r="O97" s="5">
        <v>1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1</v>
      </c>
      <c r="AZ97" s="5">
        <v>0</v>
      </c>
      <c r="BA97" s="5">
        <v>0</v>
      </c>
      <c r="BB97" s="5">
        <v>0</v>
      </c>
      <c r="BC97" s="5">
        <v>1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1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1</v>
      </c>
      <c r="CH97" s="5">
        <v>0</v>
      </c>
      <c r="CI97" s="5">
        <v>0</v>
      </c>
      <c r="CJ97" s="5">
        <f t="shared" si="2"/>
        <v>1</v>
      </c>
      <c r="CK97" s="5">
        <f t="shared" si="3"/>
        <v>1</v>
      </c>
      <c r="CL97" s="6" t="s">
        <v>1065</v>
      </c>
      <c r="CM97" s="6" t="s">
        <v>1065</v>
      </c>
      <c r="CN97" s="6" t="s">
        <v>284</v>
      </c>
      <c r="CO97" s="6" t="s">
        <v>285</v>
      </c>
      <c r="CP97" s="6" t="s">
        <v>286</v>
      </c>
      <c r="CQ97" s="6" t="s">
        <v>1065</v>
      </c>
      <c r="CR97" s="6" t="s">
        <v>287</v>
      </c>
    </row>
    <row r="98" spans="1:96" ht="14.25">
      <c r="A98" s="5">
        <v>101</v>
      </c>
      <c r="B98" s="6" t="s">
        <v>288</v>
      </c>
      <c r="C98" s="7" t="s">
        <v>281</v>
      </c>
      <c r="D98" s="6" t="s">
        <v>289</v>
      </c>
      <c r="E98" s="6" t="s">
        <v>1080</v>
      </c>
      <c r="F98" s="6" t="s">
        <v>290</v>
      </c>
      <c r="G98" s="5">
        <v>1</v>
      </c>
      <c r="H98" s="5">
        <v>0</v>
      </c>
      <c r="I98" s="5">
        <v>0</v>
      </c>
      <c r="J98" s="5">
        <v>1</v>
      </c>
      <c r="K98" s="5">
        <v>1</v>
      </c>
      <c r="L98" s="5">
        <v>4</v>
      </c>
      <c r="M98" s="5">
        <v>1</v>
      </c>
      <c r="N98" s="5">
        <v>0</v>
      </c>
      <c r="O98" s="5">
        <v>1</v>
      </c>
      <c r="P98" s="5">
        <v>0</v>
      </c>
      <c r="Q98" s="5">
        <v>0</v>
      </c>
      <c r="R98" s="5">
        <v>0</v>
      </c>
      <c r="S98" s="5">
        <v>1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1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1</v>
      </c>
      <c r="BM98" s="5">
        <v>0</v>
      </c>
      <c r="BN98" s="5">
        <v>1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1</v>
      </c>
      <c r="BW98" s="5">
        <v>1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f t="shared" si="2"/>
        <v>1</v>
      </c>
      <c r="CK98" s="5">
        <f t="shared" si="3"/>
        <v>0</v>
      </c>
      <c r="CL98" s="6" t="s">
        <v>291</v>
      </c>
      <c r="CM98" s="6" t="s">
        <v>1065</v>
      </c>
      <c r="CN98" s="6" t="s">
        <v>292</v>
      </c>
      <c r="CO98" s="6" t="s">
        <v>1115</v>
      </c>
      <c r="CP98" s="6" t="s">
        <v>1065</v>
      </c>
      <c r="CQ98" s="6" t="s">
        <v>1065</v>
      </c>
      <c r="CR98" s="6" t="s">
        <v>293</v>
      </c>
    </row>
    <row r="99" spans="1:96" ht="14.25">
      <c r="A99" s="5">
        <v>102</v>
      </c>
      <c r="B99" s="6" t="s">
        <v>294</v>
      </c>
      <c r="C99" s="7" t="s">
        <v>281</v>
      </c>
      <c r="D99" s="6" t="s">
        <v>295</v>
      </c>
      <c r="E99" s="6" t="s">
        <v>1291</v>
      </c>
      <c r="F99" s="6" t="s">
        <v>296</v>
      </c>
      <c r="G99" s="5">
        <v>1</v>
      </c>
      <c r="H99" s="5">
        <v>0</v>
      </c>
      <c r="I99" s="5">
        <v>0</v>
      </c>
      <c r="J99" s="5">
        <v>1</v>
      </c>
      <c r="K99" s="5">
        <v>1</v>
      </c>
      <c r="L99" s="5">
        <v>4</v>
      </c>
      <c r="M99" s="5">
        <v>1</v>
      </c>
      <c r="N99" s="5">
        <v>0</v>
      </c>
      <c r="O99" s="5">
        <v>1</v>
      </c>
      <c r="P99" s="5">
        <v>0</v>
      </c>
      <c r="Q99" s="5">
        <v>0</v>
      </c>
      <c r="R99" s="5">
        <v>0</v>
      </c>
      <c r="S99" s="5">
        <v>1</v>
      </c>
      <c r="T99" s="5">
        <v>0</v>
      </c>
      <c r="U99" s="5">
        <v>0</v>
      </c>
      <c r="V99" s="5">
        <v>0</v>
      </c>
      <c r="W99" s="5">
        <v>1</v>
      </c>
      <c r="X99" s="5">
        <v>0</v>
      </c>
      <c r="Y99" s="5">
        <v>1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1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1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1</v>
      </c>
      <c r="BW99" s="5">
        <v>0</v>
      </c>
      <c r="BX99" s="5">
        <v>0</v>
      </c>
      <c r="BY99" s="5">
        <v>1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f t="shared" si="2"/>
        <v>0</v>
      </c>
      <c r="CK99" s="5">
        <f t="shared" si="3"/>
        <v>1</v>
      </c>
      <c r="CL99" s="6" t="s">
        <v>297</v>
      </c>
      <c r="CM99" s="6" t="s">
        <v>298</v>
      </c>
      <c r="CN99" s="6" t="s">
        <v>299</v>
      </c>
      <c r="CO99" s="6" t="s">
        <v>300</v>
      </c>
      <c r="CP99" s="6" t="s">
        <v>301</v>
      </c>
      <c r="CQ99" s="6" t="s">
        <v>1065</v>
      </c>
      <c r="CR99" s="6" t="s">
        <v>1065</v>
      </c>
    </row>
    <row r="100" spans="1:96" ht="14.25">
      <c r="A100" s="5">
        <v>103</v>
      </c>
      <c r="B100" s="6" t="s">
        <v>302</v>
      </c>
      <c r="C100" s="7" t="s">
        <v>303</v>
      </c>
      <c r="D100" s="6" t="s">
        <v>304</v>
      </c>
      <c r="E100" s="6" t="s">
        <v>1553</v>
      </c>
      <c r="F100" s="6" t="s">
        <v>305</v>
      </c>
      <c r="G100" s="5">
        <v>0</v>
      </c>
      <c r="H100" s="5">
        <v>0</v>
      </c>
      <c r="I100" s="5">
        <v>0</v>
      </c>
      <c r="J100" s="5">
        <v>1</v>
      </c>
      <c r="K100" s="5">
        <v>0</v>
      </c>
      <c r="L100" s="5">
        <v>2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1</v>
      </c>
      <c r="AF100" s="5">
        <v>0</v>
      </c>
      <c r="AG100" s="5">
        <v>0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1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1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1</v>
      </c>
      <c r="BW100" s="5">
        <v>1</v>
      </c>
      <c r="BX100" s="5">
        <v>0</v>
      </c>
      <c r="BY100" s="5">
        <v>0</v>
      </c>
      <c r="BZ100" s="5">
        <v>1</v>
      </c>
      <c r="CA100" s="5">
        <v>1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1</v>
      </c>
      <c r="CH100" s="5">
        <v>1</v>
      </c>
      <c r="CI100" s="5">
        <v>0</v>
      </c>
      <c r="CJ100" s="5">
        <f t="shared" si="2"/>
        <v>1</v>
      </c>
      <c r="CK100" s="5">
        <f t="shared" si="3"/>
        <v>0</v>
      </c>
      <c r="CL100" s="6" t="s">
        <v>306</v>
      </c>
      <c r="CM100" s="6" t="s">
        <v>1065</v>
      </c>
      <c r="CN100" s="6" t="s">
        <v>1065</v>
      </c>
      <c r="CO100" s="6" t="s">
        <v>1065</v>
      </c>
      <c r="CP100" s="6" t="s">
        <v>1065</v>
      </c>
      <c r="CQ100" s="6" t="s">
        <v>1065</v>
      </c>
      <c r="CR100" s="6" t="s">
        <v>307</v>
      </c>
    </row>
    <row r="101" spans="1:96" ht="14.25">
      <c r="A101" s="5">
        <v>104</v>
      </c>
      <c r="B101" s="6" t="s">
        <v>308</v>
      </c>
      <c r="C101" s="7" t="s">
        <v>309</v>
      </c>
      <c r="D101" s="6" t="s">
        <v>310</v>
      </c>
      <c r="E101" s="6" t="s">
        <v>311</v>
      </c>
      <c r="F101" s="6" t="s">
        <v>312</v>
      </c>
      <c r="G101" s="5">
        <v>1</v>
      </c>
      <c r="H101" s="5">
        <v>0</v>
      </c>
      <c r="I101" s="5">
        <v>0</v>
      </c>
      <c r="J101" s="5">
        <v>1</v>
      </c>
      <c r="K101" s="5">
        <v>1</v>
      </c>
      <c r="L101" s="5">
        <v>4</v>
      </c>
      <c r="M101" s="5">
        <v>1</v>
      </c>
      <c r="N101" s="5">
        <v>0</v>
      </c>
      <c r="O101" s="5">
        <v>1</v>
      </c>
      <c r="P101" s="5">
        <v>0</v>
      </c>
      <c r="Q101" s="5">
        <v>0</v>
      </c>
      <c r="R101" s="5">
        <v>0</v>
      </c>
      <c r="S101" s="5">
        <v>1</v>
      </c>
      <c r="T101" s="5">
        <v>0</v>
      </c>
      <c r="U101" s="5">
        <v>0</v>
      </c>
      <c r="V101" s="5">
        <v>0</v>
      </c>
      <c r="W101" s="5">
        <v>1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1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1</v>
      </c>
      <c r="AZ101" s="5">
        <v>0</v>
      </c>
      <c r="BA101" s="5">
        <v>0</v>
      </c>
      <c r="BB101" s="5">
        <v>0</v>
      </c>
      <c r="BC101" s="5">
        <v>1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1</v>
      </c>
      <c r="BM101" s="5">
        <v>0</v>
      </c>
      <c r="BN101" s="5">
        <v>1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1</v>
      </c>
      <c r="BW101" s="5">
        <v>1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1</v>
      </c>
      <c r="CH101" s="5">
        <v>1</v>
      </c>
      <c r="CI101" s="5">
        <v>0</v>
      </c>
      <c r="CJ101" s="5">
        <f t="shared" si="2"/>
        <v>1</v>
      </c>
      <c r="CK101" s="5">
        <f t="shared" si="3"/>
        <v>1</v>
      </c>
      <c r="CL101" s="6" t="s">
        <v>313</v>
      </c>
      <c r="CM101" s="6" t="s">
        <v>314</v>
      </c>
      <c r="CN101" s="6" t="s">
        <v>315</v>
      </c>
      <c r="CO101" s="6" t="s">
        <v>316</v>
      </c>
      <c r="CP101" s="6" t="s">
        <v>317</v>
      </c>
      <c r="CQ101" s="6" t="s">
        <v>1065</v>
      </c>
      <c r="CR101" s="6" t="s">
        <v>1114</v>
      </c>
    </row>
    <row r="102" spans="1:96" ht="14.25">
      <c r="A102" s="5">
        <v>105</v>
      </c>
      <c r="B102" s="6" t="s">
        <v>318</v>
      </c>
      <c r="C102" s="7" t="s">
        <v>319</v>
      </c>
      <c r="D102" s="6" t="s">
        <v>320</v>
      </c>
      <c r="E102" s="6" t="s">
        <v>321</v>
      </c>
      <c r="F102" s="6" t="s">
        <v>322</v>
      </c>
      <c r="G102" s="5">
        <v>1</v>
      </c>
      <c r="H102" s="5">
        <v>0</v>
      </c>
      <c r="I102" s="5">
        <v>0</v>
      </c>
      <c r="J102" s="5">
        <v>1</v>
      </c>
      <c r="K102" s="5">
        <v>1</v>
      </c>
      <c r="L102" s="5">
        <v>4</v>
      </c>
      <c r="M102" s="5">
        <v>1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f t="shared" si="2"/>
        <v>1</v>
      </c>
      <c r="CK102" s="5">
        <f t="shared" si="3"/>
        <v>0</v>
      </c>
      <c r="CL102" s="6" t="s">
        <v>323</v>
      </c>
      <c r="CM102" s="6" t="s">
        <v>324</v>
      </c>
      <c r="CN102" s="6" t="s">
        <v>1065</v>
      </c>
      <c r="CO102" s="6" t="s">
        <v>1065</v>
      </c>
      <c r="CP102" s="6" t="s">
        <v>1065</v>
      </c>
      <c r="CQ102" s="6" t="s">
        <v>1065</v>
      </c>
      <c r="CR102" s="6" t="s">
        <v>325</v>
      </c>
    </row>
    <row r="103" spans="1:96" ht="14.25">
      <c r="A103" s="5">
        <v>106</v>
      </c>
      <c r="B103" s="6" t="s">
        <v>326</v>
      </c>
      <c r="C103" s="7" t="s">
        <v>327</v>
      </c>
      <c r="D103" s="6" t="s">
        <v>328</v>
      </c>
      <c r="E103" s="6" t="s">
        <v>1133</v>
      </c>
      <c r="F103" s="6" t="s">
        <v>329</v>
      </c>
      <c r="G103" s="5">
        <v>0</v>
      </c>
      <c r="H103" s="5">
        <v>0</v>
      </c>
      <c r="I103" s="5">
        <v>0</v>
      </c>
      <c r="J103" s="5">
        <v>1</v>
      </c>
      <c r="K103" s="5">
        <v>1</v>
      </c>
      <c r="L103" s="5">
        <v>3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1</v>
      </c>
      <c r="T103" s="5">
        <v>1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1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1</v>
      </c>
      <c r="BG103" s="5">
        <v>1</v>
      </c>
      <c r="BH103" s="5">
        <v>1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1</v>
      </c>
      <c r="BP103" s="5">
        <v>1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1</v>
      </c>
      <c r="CJ103" s="5">
        <f t="shared" si="2"/>
        <v>0</v>
      </c>
      <c r="CK103" s="5">
        <f t="shared" si="3"/>
        <v>0</v>
      </c>
      <c r="CL103" s="6" t="s">
        <v>330</v>
      </c>
      <c r="CM103" s="6" t="s">
        <v>331</v>
      </c>
      <c r="CN103" s="6" t="s">
        <v>332</v>
      </c>
      <c r="CO103" s="6" t="s">
        <v>333</v>
      </c>
      <c r="CP103" s="6" t="s">
        <v>1065</v>
      </c>
      <c r="CQ103" s="6" t="s">
        <v>1065</v>
      </c>
      <c r="CR103" s="6" t="s">
        <v>1065</v>
      </c>
    </row>
    <row r="104" spans="1:96" ht="14.25">
      <c r="A104" s="5">
        <v>107</v>
      </c>
      <c r="B104" s="6" t="s">
        <v>334</v>
      </c>
      <c r="C104" s="7" t="s">
        <v>335</v>
      </c>
      <c r="D104" s="6" t="s">
        <v>336</v>
      </c>
      <c r="E104" s="6" t="s">
        <v>1553</v>
      </c>
      <c r="F104" s="6" t="s">
        <v>337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2</v>
      </c>
      <c r="M104" s="5">
        <v>1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1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1</v>
      </c>
      <c r="AF104" s="5">
        <v>0</v>
      </c>
      <c r="AG104" s="5">
        <v>0</v>
      </c>
      <c r="AH104" s="5">
        <v>0</v>
      </c>
      <c r="AI104" s="5">
        <v>1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1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1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1</v>
      </c>
      <c r="BW104" s="5">
        <v>1</v>
      </c>
      <c r="BX104" s="5">
        <v>0</v>
      </c>
      <c r="BY104" s="5">
        <v>0</v>
      </c>
      <c r="BZ104" s="5">
        <v>1</v>
      </c>
      <c r="CA104" s="5">
        <v>1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f t="shared" si="2"/>
        <v>1</v>
      </c>
      <c r="CK104" s="5">
        <f t="shared" si="3"/>
        <v>0</v>
      </c>
      <c r="CL104" s="6" t="s">
        <v>338</v>
      </c>
      <c r="CM104" s="6" t="s">
        <v>339</v>
      </c>
      <c r="CN104" s="6" t="s">
        <v>340</v>
      </c>
      <c r="CO104" s="6" t="s">
        <v>341</v>
      </c>
      <c r="CP104" s="6" t="s">
        <v>1065</v>
      </c>
      <c r="CQ104" s="6" t="s">
        <v>1065</v>
      </c>
      <c r="CR104" s="6" t="s">
        <v>342</v>
      </c>
    </row>
    <row r="105" spans="1:96" ht="14.25">
      <c r="A105" s="5">
        <v>108</v>
      </c>
      <c r="B105" s="6" t="s">
        <v>343</v>
      </c>
      <c r="C105" s="7" t="s">
        <v>344</v>
      </c>
      <c r="D105" s="6" t="s">
        <v>345</v>
      </c>
      <c r="E105" s="6" t="s">
        <v>1133</v>
      </c>
      <c r="F105" s="6" t="s">
        <v>346</v>
      </c>
      <c r="G105" s="5">
        <v>0</v>
      </c>
      <c r="H105" s="5">
        <v>0</v>
      </c>
      <c r="I105" s="5">
        <v>0</v>
      </c>
      <c r="J105" s="5">
        <v>1</v>
      </c>
      <c r="K105" s="5">
        <v>1</v>
      </c>
      <c r="L105" s="10"/>
      <c r="M105" s="5">
        <v>1</v>
      </c>
      <c r="N105" s="5">
        <v>1</v>
      </c>
      <c r="O105" s="5">
        <v>0</v>
      </c>
      <c r="P105" s="5">
        <v>0</v>
      </c>
      <c r="Q105" s="5">
        <v>0</v>
      </c>
      <c r="R105" s="5">
        <v>0</v>
      </c>
      <c r="S105" s="5">
        <v>1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1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1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1</v>
      </c>
      <c r="BW105" s="5">
        <v>1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f t="shared" si="2"/>
        <v>1</v>
      </c>
      <c r="CK105" s="5">
        <f t="shared" si="3"/>
        <v>0</v>
      </c>
      <c r="CL105" s="6" t="s">
        <v>347</v>
      </c>
      <c r="CM105" s="6" t="s">
        <v>1065</v>
      </c>
      <c r="CN105" s="6" t="s">
        <v>348</v>
      </c>
      <c r="CO105" s="6" t="s">
        <v>349</v>
      </c>
      <c r="CP105" s="6" t="s">
        <v>1065</v>
      </c>
      <c r="CQ105" s="6" t="s">
        <v>1065</v>
      </c>
      <c r="CR105" s="6" t="s">
        <v>350</v>
      </c>
    </row>
    <row r="106" spans="1:96" ht="14.25">
      <c r="A106" s="5">
        <v>109</v>
      </c>
      <c r="B106" s="6" t="s">
        <v>351</v>
      </c>
      <c r="C106" s="7" t="s">
        <v>352</v>
      </c>
      <c r="D106" s="6" t="s">
        <v>353</v>
      </c>
      <c r="E106" s="6" t="s">
        <v>1553</v>
      </c>
      <c r="F106" s="6" t="s">
        <v>354</v>
      </c>
      <c r="G106" s="5">
        <v>0</v>
      </c>
      <c r="H106" s="5">
        <v>0</v>
      </c>
      <c r="I106" s="5">
        <v>0</v>
      </c>
      <c r="J106" s="5">
        <v>1</v>
      </c>
      <c r="K106" s="5">
        <v>0</v>
      </c>
      <c r="L106" s="5">
        <v>2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1</v>
      </c>
      <c r="AF106" s="5">
        <v>0</v>
      </c>
      <c r="AG106" s="5">
        <v>0</v>
      </c>
      <c r="AH106" s="5">
        <v>0</v>
      </c>
      <c r="AI106" s="5">
        <v>1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1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1</v>
      </c>
      <c r="BW106" s="5">
        <v>1</v>
      </c>
      <c r="BX106" s="5">
        <v>0</v>
      </c>
      <c r="BY106" s="5">
        <v>0</v>
      </c>
      <c r="BZ106" s="5">
        <v>0</v>
      </c>
      <c r="CA106" s="5">
        <v>1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1</v>
      </c>
      <c r="CH106" s="5">
        <v>1</v>
      </c>
      <c r="CI106" s="5">
        <v>0</v>
      </c>
      <c r="CJ106" s="5">
        <f t="shared" si="2"/>
        <v>1</v>
      </c>
      <c r="CK106" s="5">
        <f t="shared" si="3"/>
        <v>0</v>
      </c>
      <c r="CL106" s="6" t="s">
        <v>1065</v>
      </c>
      <c r="CM106" s="6" t="s">
        <v>355</v>
      </c>
      <c r="CN106" s="6" t="s">
        <v>356</v>
      </c>
      <c r="CO106" s="6" t="s">
        <v>357</v>
      </c>
      <c r="CP106" s="6" t="s">
        <v>1065</v>
      </c>
      <c r="CQ106" s="6" t="s">
        <v>1065</v>
      </c>
      <c r="CR106" s="6" t="s">
        <v>358</v>
      </c>
    </row>
    <row r="107" spans="1:96" ht="14.25">
      <c r="A107" s="5">
        <v>111</v>
      </c>
      <c r="B107" s="6" t="s">
        <v>360</v>
      </c>
      <c r="C107" s="7" t="s">
        <v>359</v>
      </c>
      <c r="D107" s="6" t="s">
        <v>361</v>
      </c>
      <c r="E107" s="6" t="s">
        <v>362</v>
      </c>
      <c r="F107" s="6" t="s">
        <v>363</v>
      </c>
      <c r="G107" s="5">
        <v>0</v>
      </c>
      <c r="H107" s="5">
        <v>0</v>
      </c>
      <c r="I107" s="5">
        <v>0</v>
      </c>
      <c r="J107" s="5">
        <v>1</v>
      </c>
      <c r="K107" s="5">
        <v>1</v>
      </c>
      <c r="L107" s="10"/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1</v>
      </c>
      <c r="AC107" s="5">
        <v>0</v>
      </c>
      <c r="AD107" s="5">
        <v>0</v>
      </c>
      <c r="AE107" s="5">
        <v>1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1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f t="shared" si="2"/>
        <v>0</v>
      </c>
      <c r="CK107" s="5">
        <f t="shared" si="3"/>
        <v>1</v>
      </c>
      <c r="CL107" s="6" t="s">
        <v>1065</v>
      </c>
      <c r="CM107" s="6" t="s">
        <v>1065</v>
      </c>
      <c r="CN107" s="6" t="s">
        <v>1065</v>
      </c>
      <c r="CO107" s="6" t="s">
        <v>1065</v>
      </c>
      <c r="CP107" s="6" t="s">
        <v>364</v>
      </c>
      <c r="CQ107" s="6" t="s">
        <v>1065</v>
      </c>
      <c r="CR107" s="6" t="s">
        <v>1065</v>
      </c>
    </row>
    <row r="108" spans="1:96" ht="14.25">
      <c r="A108" s="5">
        <v>112</v>
      </c>
      <c r="B108" s="6" t="s">
        <v>365</v>
      </c>
      <c r="C108" s="7" t="s">
        <v>359</v>
      </c>
      <c r="D108" s="6" t="s">
        <v>366</v>
      </c>
      <c r="E108" s="6" t="s">
        <v>1291</v>
      </c>
      <c r="F108" s="6" t="s">
        <v>367</v>
      </c>
      <c r="G108" s="5">
        <v>0</v>
      </c>
      <c r="H108" s="5">
        <v>0</v>
      </c>
      <c r="I108" s="5">
        <v>0</v>
      </c>
      <c r="J108" s="5">
        <v>1</v>
      </c>
      <c r="K108" s="5">
        <v>1</v>
      </c>
      <c r="L108" s="10"/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1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f t="shared" si="2"/>
        <v>0</v>
      </c>
      <c r="CK108" s="5">
        <f t="shared" si="3"/>
        <v>0</v>
      </c>
      <c r="CL108" s="6" t="s">
        <v>1065</v>
      </c>
      <c r="CM108" s="6" t="s">
        <v>1065</v>
      </c>
      <c r="CN108" s="6" t="s">
        <v>1065</v>
      </c>
      <c r="CO108" s="6" t="s">
        <v>1065</v>
      </c>
      <c r="CP108" s="6" t="s">
        <v>1065</v>
      </c>
      <c r="CQ108" s="6" t="s">
        <v>1065</v>
      </c>
      <c r="CR108" s="6" t="s">
        <v>1065</v>
      </c>
    </row>
    <row r="109" spans="1:96" ht="14.25">
      <c r="A109" s="5">
        <v>113</v>
      </c>
      <c r="B109" s="6" t="s">
        <v>368</v>
      </c>
      <c r="C109" s="7" t="s">
        <v>359</v>
      </c>
      <c r="D109" s="6" t="s">
        <v>369</v>
      </c>
      <c r="E109" s="6" t="s">
        <v>1080</v>
      </c>
      <c r="F109" s="6" t="s">
        <v>370</v>
      </c>
      <c r="G109" s="5">
        <v>0</v>
      </c>
      <c r="H109" s="5">
        <v>0</v>
      </c>
      <c r="I109" s="5">
        <v>0</v>
      </c>
      <c r="J109" s="5">
        <v>1</v>
      </c>
      <c r="K109" s="5">
        <v>1</v>
      </c>
      <c r="L109" s="8"/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1</v>
      </c>
      <c r="AC109" s="5">
        <v>0</v>
      </c>
      <c r="AD109" s="5">
        <v>0</v>
      </c>
      <c r="AE109" s="5">
        <v>1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1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f t="shared" si="2"/>
        <v>0</v>
      </c>
      <c r="CK109" s="5">
        <f t="shared" si="3"/>
        <v>0</v>
      </c>
      <c r="CL109" s="6" t="s">
        <v>1065</v>
      </c>
      <c r="CM109" s="6" t="s">
        <v>1065</v>
      </c>
      <c r="CN109" s="6" t="s">
        <v>1065</v>
      </c>
      <c r="CO109" s="6" t="s">
        <v>1065</v>
      </c>
      <c r="CP109" s="6" t="s">
        <v>1065</v>
      </c>
      <c r="CQ109" s="6" t="s">
        <v>1065</v>
      </c>
      <c r="CR109" s="6" t="s">
        <v>1065</v>
      </c>
    </row>
    <row r="110" spans="1:96" ht="14.25">
      <c r="A110" s="5">
        <v>114</v>
      </c>
      <c r="B110" s="6" t="s">
        <v>371</v>
      </c>
      <c r="C110" s="7" t="s">
        <v>359</v>
      </c>
      <c r="D110" s="6" t="s">
        <v>372</v>
      </c>
      <c r="E110" s="6" t="s">
        <v>1080</v>
      </c>
      <c r="F110" s="6" t="s">
        <v>373</v>
      </c>
      <c r="G110" s="5">
        <v>0</v>
      </c>
      <c r="H110" s="5">
        <v>0</v>
      </c>
      <c r="I110" s="5">
        <v>0</v>
      </c>
      <c r="J110" s="5">
        <v>1</v>
      </c>
      <c r="K110" s="5">
        <v>1</v>
      </c>
      <c r="L110" s="10"/>
      <c r="M110" s="5">
        <v>1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1</v>
      </c>
      <c r="AC110" s="5">
        <v>0</v>
      </c>
      <c r="AD110" s="5">
        <v>0</v>
      </c>
      <c r="AE110" s="5">
        <v>1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1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f t="shared" si="2"/>
        <v>0</v>
      </c>
      <c r="CK110" s="5">
        <f t="shared" si="3"/>
        <v>0</v>
      </c>
      <c r="CL110" s="6" t="s">
        <v>1065</v>
      </c>
      <c r="CM110" s="6" t="s">
        <v>1065</v>
      </c>
      <c r="CN110" s="6" t="s">
        <v>1065</v>
      </c>
      <c r="CO110" s="6" t="s">
        <v>1065</v>
      </c>
      <c r="CP110" s="6" t="s">
        <v>1065</v>
      </c>
      <c r="CQ110" s="6" t="s">
        <v>1065</v>
      </c>
      <c r="CR110" s="6" t="s">
        <v>1065</v>
      </c>
    </row>
    <row r="111" spans="1:96" ht="14.25">
      <c r="A111" s="5">
        <v>116</v>
      </c>
      <c r="B111" s="6" t="s">
        <v>376</v>
      </c>
      <c r="C111" s="7" t="s">
        <v>374</v>
      </c>
      <c r="D111" s="6" t="s">
        <v>377</v>
      </c>
      <c r="E111" s="6" t="s">
        <v>1133</v>
      </c>
      <c r="F111" s="6" t="s">
        <v>378</v>
      </c>
      <c r="G111" s="5">
        <v>0</v>
      </c>
      <c r="H111" s="5">
        <v>0</v>
      </c>
      <c r="I111" s="5">
        <v>0</v>
      </c>
      <c r="J111" s="5">
        <v>1</v>
      </c>
      <c r="K111" s="5">
        <v>1</v>
      </c>
      <c r="L111" s="8"/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1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1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1</v>
      </c>
      <c r="BW111" s="5">
        <v>1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f t="shared" si="2"/>
        <v>1</v>
      </c>
      <c r="CK111" s="5">
        <f t="shared" si="3"/>
        <v>1</v>
      </c>
      <c r="CL111" s="6" t="s">
        <v>379</v>
      </c>
      <c r="CM111" s="6" t="s">
        <v>380</v>
      </c>
      <c r="CN111" s="6" t="s">
        <v>381</v>
      </c>
      <c r="CO111" s="6" t="s">
        <v>382</v>
      </c>
      <c r="CP111" s="6" t="s">
        <v>383</v>
      </c>
      <c r="CQ111" s="6" t="s">
        <v>1065</v>
      </c>
      <c r="CR111" s="6" t="s">
        <v>384</v>
      </c>
    </row>
    <row r="112" spans="1:96" ht="14.25">
      <c r="A112" s="5">
        <v>117</v>
      </c>
      <c r="B112" s="6" t="s">
        <v>385</v>
      </c>
      <c r="C112" s="7" t="s">
        <v>374</v>
      </c>
      <c r="D112" s="6" t="s">
        <v>386</v>
      </c>
      <c r="E112" s="6" t="s">
        <v>387</v>
      </c>
      <c r="F112" s="6" t="s">
        <v>388</v>
      </c>
      <c r="G112" s="5">
        <v>0</v>
      </c>
      <c r="H112" s="5">
        <v>0</v>
      </c>
      <c r="I112" s="5">
        <v>0</v>
      </c>
      <c r="J112" s="5">
        <v>1</v>
      </c>
      <c r="K112" s="5">
        <v>1</v>
      </c>
      <c r="L112" s="8"/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1</v>
      </c>
      <c r="AC112" s="5">
        <v>0</v>
      </c>
      <c r="AD112" s="5">
        <v>0</v>
      </c>
      <c r="AE112" s="5">
        <v>1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1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f t="shared" si="2"/>
        <v>0</v>
      </c>
      <c r="CK112" s="5">
        <f t="shared" si="3"/>
        <v>0</v>
      </c>
      <c r="CL112" s="6" t="s">
        <v>1065</v>
      </c>
      <c r="CM112" s="6" t="s">
        <v>1065</v>
      </c>
      <c r="CN112" s="6" t="s">
        <v>1065</v>
      </c>
      <c r="CO112" s="6" t="s">
        <v>1065</v>
      </c>
      <c r="CP112" s="6" t="s">
        <v>1065</v>
      </c>
      <c r="CQ112" s="6" t="s">
        <v>1065</v>
      </c>
      <c r="CR112" s="6" t="s">
        <v>1065</v>
      </c>
    </row>
    <row r="113" spans="1:96" ht="14.25">
      <c r="A113" s="5">
        <v>118</v>
      </c>
      <c r="B113" s="6" t="s">
        <v>389</v>
      </c>
      <c r="C113" s="7" t="s">
        <v>390</v>
      </c>
      <c r="D113" s="6" t="s">
        <v>391</v>
      </c>
      <c r="E113" s="6" t="s">
        <v>375</v>
      </c>
      <c r="F113" s="6" t="s">
        <v>392</v>
      </c>
      <c r="G113" s="5">
        <v>0</v>
      </c>
      <c r="H113" s="5">
        <v>0</v>
      </c>
      <c r="I113" s="5">
        <v>0</v>
      </c>
      <c r="J113" s="5">
        <v>1</v>
      </c>
      <c r="K113" s="5">
        <v>1</v>
      </c>
      <c r="L113" s="8"/>
      <c r="M113" s="5">
        <v>1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1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1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f t="shared" si="2"/>
        <v>0</v>
      </c>
      <c r="CK113" s="5">
        <f t="shared" si="3"/>
        <v>0</v>
      </c>
      <c r="CL113" s="6" t="s">
        <v>393</v>
      </c>
      <c r="CM113" s="6" t="s">
        <v>1065</v>
      </c>
      <c r="CN113" s="6" t="s">
        <v>1065</v>
      </c>
      <c r="CO113" s="6" t="s">
        <v>1065</v>
      </c>
      <c r="CP113" s="6" t="s">
        <v>1065</v>
      </c>
      <c r="CQ113" s="6" t="s">
        <v>1065</v>
      </c>
      <c r="CR113" s="6" t="s">
        <v>1065</v>
      </c>
    </row>
    <row r="114" spans="1:96" ht="14.25">
      <c r="A114" s="5">
        <v>119</v>
      </c>
      <c r="B114" s="6" t="s">
        <v>394</v>
      </c>
      <c r="C114" s="7" t="s">
        <v>390</v>
      </c>
      <c r="D114" s="6" t="s">
        <v>395</v>
      </c>
      <c r="E114" s="6" t="s">
        <v>1080</v>
      </c>
      <c r="F114" s="6" t="s">
        <v>396</v>
      </c>
      <c r="G114" s="5">
        <v>0</v>
      </c>
      <c r="H114" s="5">
        <v>0</v>
      </c>
      <c r="I114" s="5">
        <v>0</v>
      </c>
      <c r="J114" s="5">
        <v>1</v>
      </c>
      <c r="K114" s="5">
        <v>1</v>
      </c>
      <c r="L114" s="9">
        <v>3</v>
      </c>
      <c r="M114" s="5">
        <v>1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1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1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1</v>
      </c>
      <c r="BM114" s="5">
        <v>0</v>
      </c>
      <c r="BN114" s="5">
        <v>0</v>
      </c>
      <c r="BO114" s="5">
        <v>1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f t="shared" si="2"/>
        <v>1</v>
      </c>
      <c r="CK114" s="5">
        <f t="shared" si="3"/>
        <v>0</v>
      </c>
      <c r="CL114" s="6" t="s">
        <v>397</v>
      </c>
      <c r="CM114" s="6" t="s">
        <v>1065</v>
      </c>
      <c r="CN114" s="6" t="s">
        <v>1065</v>
      </c>
      <c r="CO114" s="6" t="s">
        <v>1065</v>
      </c>
      <c r="CP114" s="6" t="s">
        <v>1065</v>
      </c>
      <c r="CQ114" s="6" t="s">
        <v>1065</v>
      </c>
      <c r="CR114" s="6" t="s">
        <v>398</v>
      </c>
    </row>
    <row r="115" spans="1:96" ht="14.25">
      <c r="A115" s="5">
        <v>120</v>
      </c>
      <c r="B115" s="6" t="s">
        <v>399</v>
      </c>
      <c r="C115" s="7" t="s">
        <v>400</v>
      </c>
      <c r="D115" s="6" t="s">
        <v>401</v>
      </c>
      <c r="E115" s="6" t="s">
        <v>1145</v>
      </c>
      <c r="F115" s="6" t="s">
        <v>402</v>
      </c>
      <c r="G115" s="5">
        <v>1</v>
      </c>
      <c r="H115" s="5">
        <v>0</v>
      </c>
      <c r="I115" s="5">
        <v>0</v>
      </c>
      <c r="J115" s="5">
        <v>1</v>
      </c>
      <c r="K115" s="5">
        <v>1</v>
      </c>
      <c r="L115" s="9">
        <v>4</v>
      </c>
      <c r="M115" s="5">
        <v>1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1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f t="shared" si="2"/>
        <v>1</v>
      </c>
      <c r="CK115" s="5">
        <f t="shared" si="3"/>
        <v>1</v>
      </c>
      <c r="CL115" s="6" t="s">
        <v>1065</v>
      </c>
      <c r="CM115" s="6" t="s">
        <v>1065</v>
      </c>
      <c r="CN115" s="6" t="s">
        <v>1065</v>
      </c>
      <c r="CO115" s="6" t="s">
        <v>1065</v>
      </c>
      <c r="CP115" s="6" t="s">
        <v>403</v>
      </c>
      <c r="CQ115" s="6" t="s">
        <v>1065</v>
      </c>
      <c r="CR115" s="6" t="s">
        <v>404</v>
      </c>
    </row>
    <row r="116" spans="1:96" ht="14.25">
      <c r="A116" s="5">
        <v>121</v>
      </c>
      <c r="B116" s="6" t="s">
        <v>405</v>
      </c>
      <c r="C116" s="7" t="s">
        <v>400</v>
      </c>
      <c r="D116" s="6" t="s">
        <v>406</v>
      </c>
      <c r="E116" s="6" t="s">
        <v>1080</v>
      </c>
      <c r="F116" s="6" t="s">
        <v>407</v>
      </c>
      <c r="G116" s="5">
        <v>0</v>
      </c>
      <c r="H116" s="5">
        <v>0</v>
      </c>
      <c r="I116" s="5">
        <v>0</v>
      </c>
      <c r="J116" s="5">
        <v>1</v>
      </c>
      <c r="K116" s="5">
        <v>1</v>
      </c>
      <c r="L116" s="9">
        <v>3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1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1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f t="shared" si="2"/>
        <v>0</v>
      </c>
      <c r="CK116" s="5">
        <f t="shared" si="3"/>
        <v>0</v>
      </c>
      <c r="CL116" s="6" t="s">
        <v>1065</v>
      </c>
      <c r="CM116" s="6" t="s">
        <v>1065</v>
      </c>
      <c r="CN116" s="6" t="s">
        <v>1065</v>
      </c>
      <c r="CO116" s="6" t="s">
        <v>1065</v>
      </c>
      <c r="CP116" s="6" t="s">
        <v>1065</v>
      </c>
      <c r="CQ116" s="6" t="s">
        <v>1065</v>
      </c>
      <c r="CR116" s="6" t="s">
        <v>1065</v>
      </c>
    </row>
    <row r="117" spans="1:96" ht="14.25">
      <c r="A117" s="5">
        <v>122</v>
      </c>
      <c r="B117" s="6" t="s">
        <v>408</v>
      </c>
      <c r="C117" s="7" t="s">
        <v>400</v>
      </c>
      <c r="D117" s="6" t="s">
        <v>409</v>
      </c>
      <c r="E117" s="6" t="s">
        <v>1080</v>
      </c>
      <c r="F117" s="6" t="s">
        <v>410</v>
      </c>
      <c r="G117" s="5">
        <v>0</v>
      </c>
      <c r="H117" s="5">
        <v>0</v>
      </c>
      <c r="I117" s="5">
        <v>0</v>
      </c>
      <c r="J117" s="5">
        <v>1</v>
      </c>
      <c r="K117" s="5">
        <v>1</v>
      </c>
      <c r="L117" s="9">
        <v>4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1</v>
      </c>
      <c r="AC117" s="5">
        <v>0</v>
      </c>
      <c r="AD117" s="5">
        <v>0</v>
      </c>
      <c r="AE117" s="5">
        <v>0</v>
      </c>
      <c r="AF117" s="5">
        <v>1</v>
      </c>
      <c r="AG117" s="5">
        <v>0</v>
      </c>
      <c r="AH117" s="5">
        <v>1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1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1</v>
      </c>
      <c r="BO117" s="5">
        <v>1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f t="shared" si="2"/>
        <v>1</v>
      </c>
      <c r="CK117" s="5">
        <f t="shared" si="3"/>
        <v>1</v>
      </c>
      <c r="CL117" s="6" t="s">
        <v>411</v>
      </c>
      <c r="CM117" s="6" t="s">
        <v>1065</v>
      </c>
      <c r="CN117" s="6" t="s">
        <v>1065</v>
      </c>
      <c r="CO117" s="6" t="s">
        <v>1065</v>
      </c>
      <c r="CP117" s="6" t="s">
        <v>412</v>
      </c>
      <c r="CQ117" s="6" t="s">
        <v>1065</v>
      </c>
      <c r="CR117" s="6" t="s">
        <v>413</v>
      </c>
    </row>
    <row r="118" spans="1:96" ht="14.25">
      <c r="A118" s="5">
        <v>123</v>
      </c>
      <c r="B118" s="6" t="s">
        <v>414</v>
      </c>
      <c r="C118" s="7" t="s">
        <v>400</v>
      </c>
      <c r="D118" s="6" t="s">
        <v>415</v>
      </c>
      <c r="E118" s="6" t="s">
        <v>1145</v>
      </c>
      <c r="F118" s="6" t="s">
        <v>416</v>
      </c>
      <c r="G118" s="5">
        <v>0</v>
      </c>
      <c r="H118" s="5">
        <v>0</v>
      </c>
      <c r="I118" s="5">
        <v>0</v>
      </c>
      <c r="J118" s="5">
        <v>1</v>
      </c>
      <c r="K118" s="5">
        <v>1</v>
      </c>
      <c r="L118" s="9">
        <v>4</v>
      </c>
      <c r="M118" s="5">
        <v>1</v>
      </c>
      <c r="N118" s="5">
        <v>0</v>
      </c>
      <c r="O118" s="5">
        <v>1</v>
      </c>
      <c r="P118" s="5">
        <v>0</v>
      </c>
      <c r="Q118" s="5">
        <v>0</v>
      </c>
      <c r="R118" s="5">
        <v>0</v>
      </c>
      <c r="S118" s="5">
        <v>0</v>
      </c>
      <c r="T118" s="5">
        <v>1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1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1</v>
      </c>
      <c r="BD118" s="5">
        <v>0</v>
      </c>
      <c r="BE118" s="5">
        <v>0</v>
      </c>
      <c r="BF118" s="5">
        <v>1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1</v>
      </c>
      <c r="BO118" s="5">
        <v>0</v>
      </c>
      <c r="BP118" s="5">
        <v>1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1</v>
      </c>
      <c r="BW118" s="5">
        <v>1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f t="shared" si="2"/>
        <v>0</v>
      </c>
      <c r="CK118" s="5">
        <f t="shared" si="3"/>
        <v>1</v>
      </c>
      <c r="CL118" s="6" t="s">
        <v>417</v>
      </c>
      <c r="CM118" s="6" t="s">
        <v>418</v>
      </c>
      <c r="CN118" s="6" t="s">
        <v>419</v>
      </c>
      <c r="CO118" s="6" t="s">
        <v>420</v>
      </c>
      <c r="CP118" s="6" t="s">
        <v>421</v>
      </c>
      <c r="CQ118" s="6" t="s">
        <v>1065</v>
      </c>
      <c r="CR118" s="6" t="s">
        <v>1065</v>
      </c>
    </row>
    <row r="119" spans="1:96" ht="14.25">
      <c r="A119" s="5">
        <v>124</v>
      </c>
      <c r="B119" s="6" t="s">
        <v>422</v>
      </c>
      <c r="C119" s="7" t="s">
        <v>400</v>
      </c>
      <c r="D119" s="6" t="s">
        <v>423</v>
      </c>
      <c r="E119" s="6" t="s">
        <v>1145</v>
      </c>
      <c r="F119" s="6" t="s">
        <v>424</v>
      </c>
      <c r="G119" s="5">
        <v>0</v>
      </c>
      <c r="H119" s="5">
        <v>0</v>
      </c>
      <c r="I119" s="5">
        <v>0</v>
      </c>
      <c r="J119" s="5">
        <v>1</v>
      </c>
      <c r="K119" s="5">
        <v>1</v>
      </c>
      <c r="L119" s="8"/>
      <c r="M119" s="5">
        <v>1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1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1</v>
      </c>
      <c r="BD119" s="5">
        <v>0</v>
      </c>
      <c r="BE119" s="5">
        <v>0</v>
      </c>
      <c r="BF119" s="5">
        <v>1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1</v>
      </c>
      <c r="BM119" s="5">
        <v>0</v>
      </c>
      <c r="BN119" s="5">
        <v>1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1</v>
      </c>
      <c r="BW119" s="5">
        <v>1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1</v>
      </c>
      <c r="CH119" s="5">
        <v>0</v>
      </c>
      <c r="CI119" s="5">
        <v>0</v>
      </c>
      <c r="CJ119" s="5">
        <f t="shared" si="2"/>
        <v>0</v>
      </c>
      <c r="CK119" s="5">
        <f t="shared" si="3"/>
        <v>0</v>
      </c>
      <c r="CL119" s="6" t="s">
        <v>425</v>
      </c>
      <c r="CM119" s="6" t="s">
        <v>1065</v>
      </c>
      <c r="CN119" s="6" t="s">
        <v>1065</v>
      </c>
      <c r="CO119" s="6" t="s">
        <v>1065</v>
      </c>
      <c r="CP119" s="6" t="s">
        <v>1065</v>
      </c>
      <c r="CQ119" s="6" t="s">
        <v>1065</v>
      </c>
      <c r="CR119" s="6" t="s">
        <v>1065</v>
      </c>
    </row>
    <row r="120" spans="1:96" ht="14.25">
      <c r="A120" s="5">
        <v>125</v>
      </c>
      <c r="B120" s="6" t="s">
        <v>426</v>
      </c>
      <c r="C120" s="7" t="s">
        <v>400</v>
      </c>
      <c r="D120" s="6" t="s">
        <v>427</v>
      </c>
      <c r="E120" s="6" t="s">
        <v>1080</v>
      </c>
      <c r="F120" s="6" t="s">
        <v>428</v>
      </c>
      <c r="G120" s="5">
        <v>0</v>
      </c>
      <c r="H120" s="5">
        <v>0</v>
      </c>
      <c r="I120" s="5">
        <v>0</v>
      </c>
      <c r="J120" s="5">
        <v>1</v>
      </c>
      <c r="K120" s="5">
        <v>1</v>
      </c>
      <c r="L120" s="5">
        <v>3</v>
      </c>
      <c r="M120" s="5">
        <v>1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f t="shared" si="2"/>
        <v>1</v>
      </c>
      <c r="CK120" s="5">
        <f t="shared" si="3"/>
        <v>1</v>
      </c>
      <c r="CL120" s="6" t="s">
        <v>429</v>
      </c>
      <c r="CM120" s="6" t="s">
        <v>1065</v>
      </c>
      <c r="CN120" s="6" t="s">
        <v>1065</v>
      </c>
      <c r="CO120" s="6" t="s">
        <v>430</v>
      </c>
      <c r="CP120" s="6" t="s">
        <v>431</v>
      </c>
      <c r="CQ120" s="6" t="s">
        <v>1065</v>
      </c>
      <c r="CR120" s="6" t="s">
        <v>432</v>
      </c>
    </row>
    <row r="121" spans="1:96" ht="14.25">
      <c r="A121" s="5">
        <v>126</v>
      </c>
      <c r="B121" s="6" t="s">
        <v>433</v>
      </c>
      <c r="C121" s="7" t="s">
        <v>400</v>
      </c>
      <c r="D121" s="6" t="s">
        <v>434</v>
      </c>
      <c r="E121" s="6" t="s">
        <v>1080</v>
      </c>
      <c r="F121" s="6" t="s">
        <v>435</v>
      </c>
      <c r="G121" s="5">
        <v>0</v>
      </c>
      <c r="H121" s="5">
        <v>0</v>
      </c>
      <c r="I121" s="5">
        <v>0</v>
      </c>
      <c r="J121" s="5">
        <v>1</v>
      </c>
      <c r="K121" s="5">
        <v>1</v>
      </c>
      <c r="L121" s="10"/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1</v>
      </c>
      <c r="AC121" s="5">
        <v>0</v>
      </c>
      <c r="AD121" s="5">
        <v>0</v>
      </c>
      <c r="AE121" s="5">
        <v>1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1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1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f t="shared" si="2"/>
        <v>1</v>
      </c>
      <c r="CK121" s="5">
        <f t="shared" si="3"/>
        <v>0</v>
      </c>
      <c r="CL121" s="6" t="s">
        <v>1065</v>
      </c>
      <c r="CM121" s="6" t="s">
        <v>1065</v>
      </c>
      <c r="CN121" s="6" t="s">
        <v>1065</v>
      </c>
      <c r="CO121" s="6" t="s">
        <v>1065</v>
      </c>
      <c r="CP121" s="6" t="s">
        <v>1065</v>
      </c>
      <c r="CQ121" s="6" t="s">
        <v>1065</v>
      </c>
      <c r="CR121" s="6" t="s">
        <v>436</v>
      </c>
    </row>
    <row r="122" spans="1:96" ht="14.25">
      <c r="A122" s="5">
        <v>127</v>
      </c>
      <c r="B122" s="6" t="s">
        <v>437</v>
      </c>
      <c r="C122" s="7" t="s">
        <v>400</v>
      </c>
      <c r="D122" s="6" t="s">
        <v>438</v>
      </c>
      <c r="E122" s="6" t="s">
        <v>1145</v>
      </c>
      <c r="F122" s="6" t="s">
        <v>378</v>
      </c>
      <c r="G122" s="5">
        <v>0</v>
      </c>
      <c r="H122" s="5">
        <v>0</v>
      </c>
      <c r="I122" s="5">
        <v>0</v>
      </c>
      <c r="J122" s="5">
        <v>1</v>
      </c>
      <c r="K122" s="5">
        <v>1</v>
      </c>
      <c r="L122" s="5">
        <v>3</v>
      </c>
      <c r="M122" s="5">
        <v>1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1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1</v>
      </c>
      <c r="CH122" s="5">
        <v>0</v>
      </c>
      <c r="CI122" s="5">
        <v>0</v>
      </c>
      <c r="CJ122" s="5">
        <f t="shared" si="2"/>
        <v>0</v>
      </c>
      <c r="CK122" s="5">
        <f t="shared" si="3"/>
        <v>0</v>
      </c>
      <c r="CL122" s="6" t="s">
        <v>439</v>
      </c>
      <c r="CM122" s="6" t="s">
        <v>1065</v>
      </c>
      <c r="CN122" s="6" t="s">
        <v>1065</v>
      </c>
      <c r="CO122" s="6" t="s">
        <v>1065</v>
      </c>
      <c r="CP122" s="6" t="s">
        <v>1065</v>
      </c>
      <c r="CQ122" s="6" t="s">
        <v>1065</v>
      </c>
      <c r="CR122" s="6" t="s">
        <v>1065</v>
      </c>
    </row>
    <row r="123" spans="1:96" ht="14.25">
      <c r="A123" s="5">
        <v>128</v>
      </c>
      <c r="B123" s="6" t="s">
        <v>440</v>
      </c>
      <c r="C123" s="7" t="s">
        <v>400</v>
      </c>
      <c r="D123" s="6" t="s">
        <v>441</v>
      </c>
      <c r="E123" s="6" t="s">
        <v>1145</v>
      </c>
      <c r="F123" s="6" t="s">
        <v>442</v>
      </c>
      <c r="G123" s="5">
        <v>1</v>
      </c>
      <c r="H123" s="5">
        <v>0</v>
      </c>
      <c r="I123" s="5">
        <v>0</v>
      </c>
      <c r="J123" s="5">
        <v>1</v>
      </c>
      <c r="K123" s="5">
        <v>1</v>
      </c>
      <c r="L123" s="5">
        <v>4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1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f t="shared" si="2"/>
        <v>0</v>
      </c>
      <c r="CK123" s="5">
        <f t="shared" si="3"/>
        <v>0</v>
      </c>
      <c r="CL123" s="6" t="s">
        <v>443</v>
      </c>
      <c r="CM123" s="6" t="s">
        <v>1065</v>
      </c>
      <c r="CN123" s="6" t="s">
        <v>444</v>
      </c>
      <c r="CO123" s="6" t="s">
        <v>445</v>
      </c>
      <c r="CP123" s="6" t="s">
        <v>1065</v>
      </c>
      <c r="CQ123" s="6" t="s">
        <v>1065</v>
      </c>
      <c r="CR123" s="6" t="s">
        <v>1065</v>
      </c>
    </row>
    <row r="124" spans="1:96" ht="14.25">
      <c r="A124" s="5">
        <v>129</v>
      </c>
      <c r="B124" s="6" t="s">
        <v>446</v>
      </c>
      <c r="C124" s="7" t="s">
        <v>400</v>
      </c>
      <c r="D124" s="6" t="s">
        <v>447</v>
      </c>
      <c r="E124" s="6" t="s">
        <v>1080</v>
      </c>
      <c r="F124" s="6" t="s">
        <v>448</v>
      </c>
      <c r="G124" s="5">
        <v>0</v>
      </c>
      <c r="H124" s="5">
        <v>0</v>
      </c>
      <c r="I124" s="5">
        <v>0</v>
      </c>
      <c r="J124" s="5">
        <v>1</v>
      </c>
      <c r="K124" s="5">
        <v>1</v>
      </c>
      <c r="L124" s="5">
        <v>4</v>
      </c>
      <c r="M124" s="5">
        <v>1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1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1</v>
      </c>
      <c r="BW124" s="5">
        <v>1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f t="shared" si="2"/>
        <v>1</v>
      </c>
      <c r="CK124" s="5">
        <f t="shared" si="3"/>
        <v>0</v>
      </c>
      <c r="CL124" s="6" t="s">
        <v>1065</v>
      </c>
      <c r="CM124" s="6" t="s">
        <v>1065</v>
      </c>
      <c r="CN124" s="6" t="s">
        <v>1065</v>
      </c>
      <c r="CO124" s="6" t="s">
        <v>1065</v>
      </c>
      <c r="CP124" s="6" t="s">
        <v>1065</v>
      </c>
      <c r="CQ124" s="6" t="s">
        <v>1065</v>
      </c>
      <c r="CR124" s="6" t="s">
        <v>449</v>
      </c>
    </row>
    <row r="125" spans="1:96" ht="14.25">
      <c r="A125" s="5">
        <v>130</v>
      </c>
      <c r="B125" s="6" t="s">
        <v>450</v>
      </c>
      <c r="C125" s="7" t="s">
        <v>451</v>
      </c>
      <c r="D125" s="6" t="s">
        <v>452</v>
      </c>
      <c r="E125" s="6" t="s">
        <v>1080</v>
      </c>
      <c r="F125" s="6" t="s">
        <v>453</v>
      </c>
      <c r="G125" s="5">
        <v>1</v>
      </c>
      <c r="H125" s="5">
        <v>0</v>
      </c>
      <c r="I125" s="5">
        <v>0</v>
      </c>
      <c r="J125" s="5">
        <v>1</v>
      </c>
      <c r="K125" s="5">
        <v>1</v>
      </c>
      <c r="L125" s="9">
        <v>4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1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1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1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1</v>
      </c>
      <c r="BH125" s="5">
        <v>1</v>
      </c>
      <c r="BI125" s="5">
        <v>0</v>
      </c>
      <c r="BJ125" s="5">
        <v>0</v>
      </c>
      <c r="BK125" s="5">
        <v>0</v>
      </c>
      <c r="BL125" s="5">
        <v>1</v>
      </c>
      <c r="BM125" s="5">
        <v>0</v>
      </c>
      <c r="BN125" s="5">
        <v>0</v>
      </c>
      <c r="BO125" s="5">
        <v>0</v>
      </c>
      <c r="BP125" s="5">
        <v>1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1</v>
      </c>
      <c r="BW125" s="5">
        <v>1</v>
      </c>
      <c r="BX125" s="5">
        <v>0</v>
      </c>
      <c r="BY125" s="5">
        <v>1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f t="shared" si="2"/>
        <v>0</v>
      </c>
      <c r="CK125" s="5">
        <f t="shared" si="3"/>
        <v>1</v>
      </c>
      <c r="CL125" s="6" t="s">
        <v>454</v>
      </c>
      <c r="CM125" s="6" t="s">
        <v>1065</v>
      </c>
      <c r="CN125" s="6" t="s">
        <v>1295</v>
      </c>
      <c r="CO125" s="6" t="s">
        <v>455</v>
      </c>
      <c r="CP125" s="6" t="s">
        <v>456</v>
      </c>
      <c r="CQ125" s="6" t="s">
        <v>1065</v>
      </c>
      <c r="CR125" s="6" t="s">
        <v>1065</v>
      </c>
    </row>
    <row r="126" spans="1:96" ht="14.25">
      <c r="A126" s="5">
        <v>131</v>
      </c>
      <c r="B126" s="6" t="s">
        <v>457</v>
      </c>
      <c r="C126" s="7" t="s">
        <v>451</v>
      </c>
      <c r="D126" s="6" t="s">
        <v>458</v>
      </c>
      <c r="E126" s="6" t="s">
        <v>1080</v>
      </c>
      <c r="F126" s="6" t="s">
        <v>459</v>
      </c>
      <c r="G126" s="5">
        <v>0</v>
      </c>
      <c r="H126" s="5">
        <v>0</v>
      </c>
      <c r="I126" s="5">
        <v>0</v>
      </c>
      <c r="J126" s="5">
        <v>1</v>
      </c>
      <c r="K126" s="5">
        <v>1</v>
      </c>
      <c r="L126" s="5">
        <v>4</v>
      </c>
      <c r="M126" s="5">
        <v>1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1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1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1</v>
      </c>
      <c r="BW126" s="5">
        <v>1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f t="shared" si="2"/>
        <v>0</v>
      </c>
      <c r="CK126" s="5">
        <f t="shared" si="3"/>
        <v>1</v>
      </c>
      <c r="CL126" s="6" t="s">
        <v>1065</v>
      </c>
      <c r="CM126" s="6" t="s">
        <v>1065</v>
      </c>
      <c r="CN126" s="6" t="s">
        <v>1065</v>
      </c>
      <c r="CO126" s="6" t="s">
        <v>1065</v>
      </c>
      <c r="CP126" s="6" t="s">
        <v>460</v>
      </c>
      <c r="CQ126" s="6" t="s">
        <v>1065</v>
      </c>
      <c r="CR126" s="6" t="s">
        <v>1065</v>
      </c>
    </row>
    <row r="127" spans="1:96" ht="14.25">
      <c r="A127" s="5">
        <v>132</v>
      </c>
      <c r="B127" s="6" t="s">
        <v>461</v>
      </c>
      <c r="C127" s="7" t="s">
        <v>451</v>
      </c>
      <c r="D127" s="6" t="s">
        <v>462</v>
      </c>
      <c r="E127" s="6" t="s">
        <v>1080</v>
      </c>
      <c r="F127" s="6" t="s">
        <v>463</v>
      </c>
      <c r="G127" s="5">
        <v>0</v>
      </c>
      <c r="H127" s="5">
        <v>0</v>
      </c>
      <c r="I127" s="5">
        <v>0</v>
      </c>
      <c r="J127" s="5">
        <v>1</v>
      </c>
      <c r="K127" s="5">
        <v>1</v>
      </c>
      <c r="L127" s="9">
        <v>4</v>
      </c>
      <c r="M127" s="5">
        <v>1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1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1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f t="shared" si="2"/>
        <v>0</v>
      </c>
      <c r="CK127" s="5">
        <f t="shared" si="3"/>
        <v>1</v>
      </c>
      <c r="CL127" s="6" t="s">
        <v>464</v>
      </c>
      <c r="CM127" s="6" t="s">
        <v>1065</v>
      </c>
      <c r="CN127" s="6" t="s">
        <v>465</v>
      </c>
      <c r="CO127" s="6" t="s">
        <v>466</v>
      </c>
      <c r="CP127" s="6" t="s">
        <v>467</v>
      </c>
      <c r="CQ127" s="6" t="s">
        <v>1065</v>
      </c>
      <c r="CR127" s="6" t="s">
        <v>1065</v>
      </c>
    </row>
    <row r="128" spans="1:96" ht="14.25">
      <c r="A128" s="5">
        <v>133</v>
      </c>
      <c r="B128" s="6" t="s">
        <v>468</v>
      </c>
      <c r="C128" s="7" t="s">
        <v>451</v>
      </c>
      <c r="D128" s="6" t="s">
        <v>469</v>
      </c>
      <c r="E128" s="6" t="s">
        <v>470</v>
      </c>
      <c r="F128" s="6" t="s">
        <v>471</v>
      </c>
      <c r="G128" s="5">
        <v>0</v>
      </c>
      <c r="H128" s="5">
        <v>0</v>
      </c>
      <c r="I128" s="5">
        <v>0</v>
      </c>
      <c r="J128" s="5">
        <v>1</v>
      </c>
      <c r="K128" s="5">
        <v>1</v>
      </c>
      <c r="L128" s="10"/>
      <c r="M128" s="5">
        <v>1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1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1</v>
      </c>
      <c r="BW128" s="5">
        <v>1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f t="shared" si="2"/>
        <v>1</v>
      </c>
      <c r="CK128" s="5">
        <f t="shared" si="3"/>
        <v>0</v>
      </c>
      <c r="CL128" s="6" t="s">
        <v>1065</v>
      </c>
      <c r="CM128" s="6" t="s">
        <v>1065</v>
      </c>
      <c r="CN128" s="6" t="s">
        <v>1065</v>
      </c>
      <c r="CO128" s="6" t="s">
        <v>1065</v>
      </c>
      <c r="CP128" s="6" t="s">
        <v>1065</v>
      </c>
      <c r="CQ128" s="6" t="s">
        <v>1065</v>
      </c>
      <c r="CR128" s="6" t="s">
        <v>472</v>
      </c>
    </row>
    <row r="129" spans="1:96" ht="14.25">
      <c r="A129" s="5">
        <v>134</v>
      </c>
      <c r="B129" s="6" t="s">
        <v>473</v>
      </c>
      <c r="C129" s="7" t="s">
        <v>474</v>
      </c>
      <c r="D129" s="6" t="s">
        <v>475</v>
      </c>
      <c r="E129" s="6" t="s">
        <v>1133</v>
      </c>
      <c r="F129" s="6" t="s">
        <v>476</v>
      </c>
      <c r="G129" s="5">
        <v>0</v>
      </c>
      <c r="H129" s="5">
        <v>0</v>
      </c>
      <c r="I129" s="5">
        <v>0</v>
      </c>
      <c r="J129" s="5">
        <v>1</v>
      </c>
      <c r="K129" s="5">
        <v>1</v>
      </c>
      <c r="L129" s="5">
        <v>4</v>
      </c>
      <c r="M129" s="5">
        <v>1</v>
      </c>
      <c r="N129" s="5">
        <v>1</v>
      </c>
      <c r="O129" s="5">
        <v>1</v>
      </c>
      <c r="P129" s="5">
        <v>1</v>
      </c>
      <c r="Q129" s="5">
        <v>0</v>
      </c>
      <c r="R129" s="5">
        <v>0</v>
      </c>
      <c r="S129" s="5">
        <v>1</v>
      </c>
      <c r="T129" s="5">
        <v>1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1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1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1</v>
      </c>
      <c r="BW129" s="5">
        <v>0</v>
      </c>
      <c r="BX129" s="5">
        <v>0</v>
      </c>
      <c r="BY129" s="5">
        <v>1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f t="shared" si="2"/>
        <v>0</v>
      </c>
      <c r="CK129" s="5">
        <f t="shared" si="3"/>
        <v>1</v>
      </c>
      <c r="CL129" s="6" t="s">
        <v>477</v>
      </c>
      <c r="CM129" s="6" t="s">
        <v>478</v>
      </c>
      <c r="CN129" s="6" t="s">
        <v>885</v>
      </c>
      <c r="CO129" s="6" t="s">
        <v>479</v>
      </c>
      <c r="CP129" s="6" t="s">
        <v>480</v>
      </c>
      <c r="CQ129" s="6" t="s">
        <v>1065</v>
      </c>
      <c r="CR129" s="6" t="s">
        <v>1065</v>
      </c>
    </row>
    <row r="130" spans="1:96" ht="14.25">
      <c r="A130" s="5">
        <v>135</v>
      </c>
      <c r="B130" s="6" t="s">
        <v>481</v>
      </c>
      <c r="C130" s="7" t="s">
        <v>482</v>
      </c>
      <c r="D130" s="6" t="s">
        <v>483</v>
      </c>
      <c r="E130" s="6" t="s">
        <v>484</v>
      </c>
      <c r="F130" s="6" t="s">
        <v>485</v>
      </c>
      <c r="G130" s="5">
        <v>0</v>
      </c>
      <c r="H130" s="5">
        <v>0</v>
      </c>
      <c r="I130" s="5">
        <v>0</v>
      </c>
      <c r="J130" s="5">
        <v>1</v>
      </c>
      <c r="K130" s="5">
        <v>1</v>
      </c>
      <c r="L130" s="5">
        <v>4</v>
      </c>
      <c r="M130" s="5">
        <v>1</v>
      </c>
      <c r="N130" s="5">
        <v>1</v>
      </c>
      <c r="O130" s="5">
        <v>0</v>
      </c>
      <c r="P130" s="5">
        <v>0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1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1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1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1</v>
      </c>
      <c r="BW130" s="5">
        <v>1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0</v>
      </c>
      <c r="CI130" s="5">
        <v>0</v>
      </c>
      <c r="CJ130" s="5">
        <f t="shared" si="2"/>
        <v>1</v>
      </c>
      <c r="CK130" s="5">
        <f t="shared" si="3"/>
        <v>1</v>
      </c>
      <c r="CL130" s="6" t="s">
        <v>486</v>
      </c>
      <c r="CM130" s="6" t="s">
        <v>487</v>
      </c>
      <c r="CN130" s="6" t="s">
        <v>488</v>
      </c>
      <c r="CO130" s="6" t="s">
        <v>489</v>
      </c>
      <c r="CP130" s="6" t="s">
        <v>490</v>
      </c>
      <c r="CQ130" s="6" t="s">
        <v>1065</v>
      </c>
      <c r="CR130" s="6" t="s">
        <v>491</v>
      </c>
    </row>
    <row r="131" spans="1:96" ht="14.25">
      <c r="A131" s="5">
        <v>136</v>
      </c>
      <c r="B131" s="6" t="s">
        <v>492</v>
      </c>
      <c r="C131" s="7" t="s">
        <v>493</v>
      </c>
      <c r="D131" s="6" t="s">
        <v>494</v>
      </c>
      <c r="E131" s="6" t="s">
        <v>1080</v>
      </c>
      <c r="F131" s="6" t="s">
        <v>495</v>
      </c>
      <c r="G131" s="5">
        <v>0</v>
      </c>
      <c r="H131" s="5">
        <v>0</v>
      </c>
      <c r="I131" s="5">
        <v>0</v>
      </c>
      <c r="J131" s="5">
        <v>1</v>
      </c>
      <c r="K131" s="5">
        <v>1</v>
      </c>
      <c r="L131" s="5">
        <v>2</v>
      </c>
      <c r="M131" s="5">
        <v>1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1</v>
      </c>
      <c r="AD131" s="5">
        <v>0</v>
      </c>
      <c r="AE131" s="5">
        <v>1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1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1</v>
      </c>
      <c r="CH131" s="5">
        <v>0</v>
      </c>
      <c r="CI131" s="5">
        <v>0</v>
      </c>
      <c r="CJ131" s="5">
        <f aca="true" t="shared" si="4" ref="CJ131:CJ194">IF(CR131&lt;&gt;"",1,0)</f>
        <v>1</v>
      </c>
      <c r="CK131" s="5">
        <f aca="true" t="shared" si="5" ref="CK131:CK194">IF(CP131&lt;&gt;"",1,0)</f>
        <v>0</v>
      </c>
      <c r="CL131" s="6" t="s">
        <v>1065</v>
      </c>
      <c r="CM131" s="6" t="s">
        <v>1065</v>
      </c>
      <c r="CN131" s="6" t="s">
        <v>496</v>
      </c>
      <c r="CO131" s="6" t="s">
        <v>497</v>
      </c>
      <c r="CP131" s="6" t="s">
        <v>1065</v>
      </c>
      <c r="CQ131" s="6" t="s">
        <v>1065</v>
      </c>
      <c r="CR131" s="6" t="s">
        <v>498</v>
      </c>
    </row>
    <row r="132" spans="1:96" ht="14.25">
      <c r="A132" s="5">
        <v>137</v>
      </c>
      <c r="B132" s="6" t="s">
        <v>499</v>
      </c>
      <c r="C132" s="7" t="s">
        <v>500</v>
      </c>
      <c r="D132" s="6" t="s">
        <v>501</v>
      </c>
      <c r="E132" s="6" t="s">
        <v>1553</v>
      </c>
      <c r="F132" s="6" t="s">
        <v>502</v>
      </c>
      <c r="G132" s="5">
        <v>0</v>
      </c>
      <c r="H132" s="5">
        <v>0</v>
      </c>
      <c r="I132" s="5">
        <v>0</v>
      </c>
      <c r="J132" s="5">
        <v>1</v>
      </c>
      <c r="K132" s="5">
        <v>0</v>
      </c>
      <c r="L132" s="5">
        <v>2</v>
      </c>
      <c r="M132" s="5">
        <v>1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1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1</v>
      </c>
      <c r="BI132" s="5">
        <v>0</v>
      </c>
      <c r="BJ132" s="5">
        <v>0</v>
      </c>
      <c r="BK132" s="5">
        <v>0</v>
      </c>
      <c r="BL132" s="5">
        <v>1</v>
      </c>
      <c r="BM132" s="5">
        <v>0</v>
      </c>
      <c r="BN132" s="5">
        <v>0</v>
      </c>
      <c r="BO132" s="5">
        <v>1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1</v>
      </c>
      <c r="BW132" s="5">
        <v>1</v>
      </c>
      <c r="BX132" s="5">
        <v>0</v>
      </c>
      <c r="BY132" s="5">
        <v>0</v>
      </c>
      <c r="BZ132" s="5">
        <v>0</v>
      </c>
      <c r="CA132" s="5">
        <v>1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1</v>
      </c>
      <c r="CJ132" s="5">
        <f t="shared" si="4"/>
        <v>0</v>
      </c>
      <c r="CK132" s="5">
        <f t="shared" si="5"/>
        <v>0</v>
      </c>
      <c r="CL132" s="6" t="s">
        <v>503</v>
      </c>
      <c r="CM132" s="6" t="s">
        <v>1127</v>
      </c>
      <c r="CN132" s="6" t="s">
        <v>504</v>
      </c>
      <c r="CO132" s="6" t="s">
        <v>505</v>
      </c>
      <c r="CP132" s="6" t="s">
        <v>1065</v>
      </c>
      <c r="CQ132" s="6" t="s">
        <v>1065</v>
      </c>
      <c r="CR132" s="6" t="s">
        <v>1065</v>
      </c>
    </row>
    <row r="133" spans="1:96" ht="14.25">
      <c r="A133" s="5">
        <v>138</v>
      </c>
      <c r="B133" s="6" t="s">
        <v>506</v>
      </c>
      <c r="C133" s="7" t="s">
        <v>507</v>
      </c>
      <c r="D133" s="6" t="s">
        <v>508</v>
      </c>
      <c r="E133" s="6" t="s">
        <v>1553</v>
      </c>
      <c r="F133" s="6" t="s">
        <v>1555</v>
      </c>
      <c r="G133" s="5">
        <v>0</v>
      </c>
      <c r="H133" s="5">
        <v>0</v>
      </c>
      <c r="I133" s="5">
        <v>0</v>
      </c>
      <c r="J133" s="5">
        <v>1</v>
      </c>
      <c r="K133" s="5">
        <v>0</v>
      </c>
      <c r="L133" s="5">
        <v>2</v>
      </c>
      <c r="M133" s="5">
        <v>1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1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1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1</v>
      </c>
      <c r="BW133" s="5">
        <v>1</v>
      </c>
      <c r="BX133" s="5">
        <v>0</v>
      </c>
      <c r="BY133" s="5">
        <v>0</v>
      </c>
      <c r="BZ133" s="5">
        <v>0</v>
      </c>
      <c r="CA133" s="5">
        <v>1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1</v>
      </c>
      <c r="CH133" s="5">
        <v>0</v>
      </c>
      <c r="CI133" s="5">
        <v>0</v>
      </c>
      <c r="CJ133" s="5">
        <f t="shared" si="4"/>
        <v>0</v>
      </c>
      <c r="CK133" s="5">
        <f t="shared" si="5"/>
        <v>0</v>
      </c>
      <c r="CL133" s="6" t="s">
        <v>509</v>
      </c>
      <c r="CM133" s="6" t="s">
        <v>1065</v>
      </c>
      <c r="CN133" s="6" t="s">
        <v>1065</v>
      </c>
      <c r="CO133" s="6" t="s">
        <v>1065</v>
      </c>
      <c r="CP133" s="6" t="s">
        <v>1065</v>
      </c>
      <c r="CQ133" s="6" t="s">
        <v>1065</v>
      </c>
      <c r="CR133" s="6" t="s">
        <v>1065</v>
      </c>
    </row>
    <row r="134" spans="1:96" ht="14.25">
      <c r="A134" s="5">
        <v>139</v>
      </c>
      <c r="B134" s="6" t="s">
        <v>510</v>
      </c>
      <c r="C134" s="7" t="s">
        <v>511</v>
      </c>
      <c r="D134" s="6" t="s">
        <v>512</v>
      </c>
      <c r="E134" s="6" t="s">
        <v>1133</v>
      </c>
      <c r="F134" s="6" t="s">
        <v>513</v>
      </c>
      <c r="G134" s="5">
        <v>0</v>
      </c>
      <c r="H134" s="5">
        <v>0</v>
      </c>
      <c r="I134" s="5">
        <v>0</v>
      </c>
      <c r="J134" s="5">
        <v>1</v>
      </c>
      <c r="K134" s="5">
        <v>1</v>
      </c>
      <c r="L134" s="9">
        <v>4</v>
      </c>
      <c r="M134" s="5">
        <v>1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1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1</v>
      </c>
      <c r="BW134" s="5">
        <v>1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1</v>
      </c>
      <c r="CH134" s="5">
        <v>0</v>
      </c>
      <c r="CI134" s="5">
        <v>0</v>
      </c>
      <c r="CJ134" s="5">
        <f t="shared" si="4"/>
        <v>1</v>
      </c>
      <c r="CK134" s="5">
        <f t="shared" si="5"/>
        <v>0</v>
      </c>
      <c r="CL134" s="6" t="s">
        <v>514</v>
      </c>
      <c r="CM134" s="6" t="s">
        <v>1389</v>
      </c>
      <c r="CN134" s="6" t="s">
        <v>515</v>
      </c>
      <c r="CO134" s="6" t="s">
        <v>516</v>
      </c>
      <c r="CP134" s="6" t="s">
        <v>1065</v>
      </c>
      <c r="CQ134" s="6" t="s">
        <v>1065</v>
      </c>
      <c r="CR134" s="6" t="s">
        <v>517</v>
      </c>
    </row>
    <row r="135" spans="1:96" ht="14.25">
      <c r="A135" s="5">
        <v>141</v>
      </c>
      <c r="B135" s="6" t="s">
        <v>519</v>
      </c>
      <c r="C135" s="7" t="s">
        <v>518</v>
      </c>
      <c r="D135" s="6" t="s">
        <v>520</v>
      </c>
      <c r="E135" s="6" t="s">
        <v>1080</v>
      </c>
      <c r="F135" s="6" t="s">
        <v>521</v>
      </c>
      <c r="G135" s="5">
        <v>0</v>
      </c>
      <c r="H135" s="5">
        <v>0</v>
      </c>
      <c r="I135" s="5">
        <v>0</v>
      </c>
      <c r="J135" s="5">
        <v>1</v>
      </c>
      <c r="K135" s="5">
        <v>1</v>
      </c>
      <c r="L135" s="5">
        <v>3</v>
      </c>
      <c r="M135" s="5">
        <v>1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1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f t="shared" si="4"/>
        <v>1</v>
      </c>
      <c r="CK135" s="5">
        <f t="shared" si="5"/>
        <v>1</v>
      </c>
      <c r="CL135" s="6" t="s">
        <v>522</v>
      </c>
      <c r="CM135" s="6" t="s">
        <v>1065</v>
      </c>
      <c r="CN135" s="6" t="s">
        <v>1608</v>
      </c>
      <c r="CO135" s="6" t="s">
        <v>523</v>
      </c>
      <c r="CP135" s="6" t="s">
        <v>524</v>
      </c>
      <c r="CQ135" s="6" t="s">
        <v>1065</v>
      </c>
      <c r="CR135" s="6" t="s">
        <v>525</v>
      </c>
    </row>
    <row r="136" spans="1:96" ht="14.25">
      <c r="A136" s="5">
        <v>142</v>
      </c>
      <c r="B136" s="6" t="s">
        <v>526</v>
      </c>
      <c r="C136" s="7" t="s">
        <v>527</v>
      </c>
      <c r="D136" s="6" t="s">
        <v>528</v>
      </c>
      <c r="E136" s="6" t="s">
        <v>1145</v>
      </c>
      <c r="F136" s="6" t="s">
        <v>529</v>
      </c>
      <c r="G136" s="5">
        <v>0</v>
      </c>
      <c r="H136" s="5">
        <v>0</v>
      </c>
      <c r="I136" s="5">
        <v>0</v>
      </c>
      <c r="J136" s="5">
        <v>1</v>
      </c>
      <c r="K136" s="5">
        <v>1</v>
      </c>
      <c r="L136" s="5">
        <v>3</v>
      </c>
      <c r="M136" s="5">
        <v>1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1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1</v>
      </c>
      <c r="CI136" s="5">
        <v>0</v>
      </c>
      <c r="CJ136" s="5">
        <f t="shared" si="4"/>
        <v>1</v>
      </c>
      <c r="CK136" s="5">
        <f t="shared" si="5"/>
        <v>1</v>
      </c>
      <c r="CL136" s="6" t="s">
        <v>530</v>
      </c>
      <c r="CM136" s="6" t="s">
        <v>531</v>
      </c>
      <c r="CN136" s="6" t="s">
        <v>532</v>
      </c>
      <c r="CO136" s="6" t="s">
        <v>533</v>
      </c>
      <c r="CP136" s="6" t="s">
        <v>534</v>
      </c>
      <c r="CQ136" s="6" t="s">
        <v>1065</v>
      </c>
      <c r="CR136" s="6" t="s">
        <v>535</v>
      </c>
    </row>
    <row r="137" spans="1:96" ht="14.25">
      <c r="A137" s="5">
        <v>144</v>
      </c>
      <c r="B137" s="6" t="s">
        <v>536</v>
      </c>
      <c r="C137" s="7" t="s">
        <v>537</v>
      </c>
      <c r="D137" s="6" t="s">
        <v>538</v>
      </c>
      <c r="E137" s="6" t="s">
        <v>1553</v>
      </c>
      <c r="F137" s="6" t="s">
        <v>539</v>
      </c>
      <c r="G137" s="5">
        <v>0</v>
      </c>
      <c r="H137" s="5">
        <v>0</v>
      </c>
      <c r="I137" s="5">
        <v>0</v>
      </c>
      <c r="J137" s="5">
        <v>1</v>
      </c>
      <c r="K137" s="5">
        <v>0</v>
      </c>
      <c r="L137" s="5">
        <v>2</v>
      </c>
      <c r="M137" s="5">
        <v>3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1</v>
      </c>
      <c r="AF137" s="5">
        <v>0</v>
      </c>
      <c r="AG137" s="5">
        <v>1</v>
      </c>
      <c r="AH137" s="5">
        <v>0</v>
      </c>
      <c r="AI137" s="5">
        <v>1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1</v>
      </c>
      <c r="BD137" s="5">
        <v>1</v>
      </c>
      <c r="BE137" s="5">
        <v>0</v>
      </c>
      <c r="BF137" s="5">
        <v>0</v>
      </c>
      <c r="BG137" s="5">
        <v>0</v>
      </c>
      <c r="BH137" s="5">
        <v>1</v>
      </c>
      <c r="BI137" s="5">
        <v>0</v>
      </c>
      <c r="BJ137" s="5">
        <v>0</v>
      </c>
      <c r="BK137" s="5">
        <v>0</v>
      </c>
      <c r="BL137" s="5">
        <v>1</v>
      </c>
      <c r="BM137" s="5">
        <v>0</v>
      </c>
      <c r="BN137" s="5">
        <v>0</v>
      </c>
      <c r="BO137" s="5">
        <v>1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1</v>
      </c>
      <c r="BW137" s="5">
        <v>1</v>
      </c>
      <c r="BX137" s="5">
        <v>0</v>
      </c>
      <c r="BY137" s="5">
        <v>0</v>
      </c>
      <c r="BZ137" s="5">
        <v>1</v>
      </c>
      <c r="CA137" s="5">
        <v>1</v>
      </c>
      <c r="CB137" s="5">
        <v>1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f t="shared" si="4"/>
        <v>1</v>
      </c>
      <c r="CK137" s="5">
        <f t="shared" si="5"/>
        <v>1</v>
      </c>
      <c r="CL137" s="6" t="s">
        <v>1065</v>
      </c>
      <c r="CM137" s="6" t="s">
        <v>1065</v>
      </c>
      <c r="CN137" s="6" t="s">
        <v>1065</v>
      </c>
      <c r="CO137" s="6" t="s">
        <v>1065</v>
      </c>
      <c r="CP137" s="6" t="s">
        <v>540</v>
      </c>
      <c r="CQ137" s="6" t="s">
        <v>541</v>
      </c>
      <c r="CR137" s="6" t="s">
        <v>542</v>
      </c>
    </row>
    <row r="138" spans="1:96" ht="14.25">
      <c r="A138" s="5">
        <v>145</v>
      </c>
      <c r="B138" s="6" t="s">
        <v>543</v>
      </c>
      <c r="C138" s="7" t="s">
        <v>544</v>
      </c>
      <c r="D138" s="6" t="s">
        <v>545</v>
      </c>
      <c r="E138" s="6" t="s">
        <v>1145</v>
      </c>
      <c r="F138" s="6" t="s">
        <v>546</v>
      </c>
      <c r="G138" s="5">
        <v>0</v>
      </c>
      <c r="H138" s="5">
        <v>0</v>
      </c>
      <c r="I138" s="5">
        <v>0</v>
      </c>
      <c r="J138" s="5">
        <v>1</v>
      </c>
      <c r="K138" s="5">
        <v>1</v>
      </c>
      <c r="L138" s="5">
        <v>1</v>
      </c>
      <c r="M138" s="5">
        <v>1</v>
      </c>
      <c r="N138" s="5">
        <v>0</v>
      </c>
      <c r="O138" s="5">
        <v>0</v>
      </c>
      <c r="P138" s="5">
        <v>1</v>
      </c>
      <c r="Q138" s="5">
        <v>0</v>
      </c>
      <c r="R138" s="5">
        <v>0</v>
      </c>
      <c r="S138" s="5">
        <v>1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1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f t="shared" si="4"/>
        <v>1</v>
      </c>
      <c r="CK138" s="5">
        <f t="shared" si="5"/>
        <v>0</v>
      </c>
      <c r="CL138" s="6" t="s">
        <v>547</v>
      </c>
      <c r="CM138" s="6" t="s">
        <v>548</v>
      </c>
      <c r="CN138" s="6" t="s">
        <v>549</v>
      </c>
      <c r="CO138" s="6" t="s">
        <v>550</v>
      </c>
      <c r="CP138" s="6" t="s">
        <v>1065</v>
      </c>
      <c r="CQ138" s="6" t="s">
        <v>1065</v>
      </c>
      <c r="CR138" s="6" t="s">
        <v>551</v>
      </c>
    </row>
    <row r="139" spans="1:96" ht="14.25">
      <c r="A139" s="5">
        <v>146</v>
      </c>
      <c r="B139" s="6" t="s">
        <v>552</v>
      </c>
      <c r="C139" s="7" t="s">
        <v>553</v>
      </c>
      <c r="D139" s="6" t="s">
        <v>554</v>
      </c>
      <c r="E139" s="6" t="s">
        <v>1133</v>
      </c>
      <c r="F139" s="6" t="s">
        <v>555</v>
      </c>
      <c r="G139" s="5">
        <v>0</v>
      </c>
      <c r="H139" s="5">
        <v>0</v>
      </c>
      <c r="I139" s="5">
        <v>0</v>
      </c>
      <c r="J139" s="5">
        <v>1</v>
      </c>
      <c r="K139" s="5">
        <v>1</v>
      </c>
      <c r="L139" s="5">
        <v>4</v>
      </c>
      <c r="M139" s="10"/>
      <c r="N139" s="5">
        <v>1</v>
      </c>
      <c r="O139" s="5">
        <v>1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1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1</v>
      </c>
      <c r="BO139" s="5">
        <v>0</v>
      </c>
      <c r="BP139" s="5">
        <v>1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1</v>
      </c>
      <c r="BW139" s="5">
        <v>1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f t="shared" si="4"/>
        <v>1</v>
      </c>
      <c r="CK139" s="5">
        <f t="shared" si="5"/>
        <v>1</v>
      </c>
      <c r="CL139" s="6" t="s">
        <v>556</v>
      </c>
      <c r="CM139" s="6" t="s">
        <v>557</v>
      </c>
      <c r="CN139" s="6" t="s">
        <v>558</v>
      </c>
      <c r="CO139" s="6" t="s">
        <v>559</v>
      </c>
      <c r="CP139" s="6" t="s">
        <v>560</v>
      </c>
      <c r="CQ139" s="6" t="s">
        <v>1065</v>
      </c>
      <c r="CR139" s="6" t="s">
        <v>561</v>
      </c>
    </row>
    <row r="140" spans="1:96" ht="14.25">
      <c r="A140" s="5">
        <v>147</v>
      </c>
      <c r="B140" s="6" t="s">
        <v>562</v>
      </c>
      <c r="C140" s="7" t="s">
        <v>563</v>
      </c>
      <c r="D140" s="6" t="s">
        <v>564</v>
      </c>
      <c r="E140" s="6" t="s">
        <v>1133</v>
      </c>
      <c r="F140" s="6" t="s">
        <v>565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  <c r="L140" s="5">
        <v>3</v>
      </c>
      <c r="M140" s="5">
        <v>1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1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1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1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1</v>
      </c>
      <c r="BM140" s="5">
        <v>0</v>
      </c>
      <c r="BN140" s="5">
        <v>0</v>
      </c>
      <c r="BO140" s="5">
        <v>1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1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f t="shared" si="4"/>
        <v>1</v>
      </c>
      <c r="CK140" s="5">
        <f t="shared" si="5"/>
        <v>1</v>
      </c>
      <c r="CL140" s="6" t="s">
        <v>566</v>
      </c>
      <c r="CM140" s="6" t="s">
        <v>567</v>
      </c>
      <c r="CN140" s="6" t="s">
        <v>568</v>
      </c>
      <c r="CO140" s="6" t="s">
        <v>569</v>
      </c>
      <c r="CP140" s="6" t="s">
        <v>570</v>
      </c>
      <c r="CQ140" s="6" t="s">
        <v>1065</v>
      </c>
      <c r="CR140" s="6" t="s">
        <v>571</v>
      </c>
    </row>
    <row r="141" spans="1:96" ht="14.25">
      <c r="A141" s="5">
        <v>148</v>
      </c>
      <c r="B141" s="6" t="s">
        <v>572</v>
      </c>
      <c r="C141" s="7" t="s">
        <v>573</v>
      </c>
      <c r="D141" s="6" t="s">
        <v>574</v>
      </c>
      <c r="E141" s="6" t="s">
        <v>1133</v>
      </c>
      <c r="F141" s="6" t="s">
        <v>575</v>
      </c>
      <c r="G141" s="5">
        <v>0</v>
      </c>
      <c r="H141" s="5">
        <v>0</v>
      </c>
      <c r="I141" s="5">
        <v>0</v>
      </c>
      <c r="J141" s="5">
        <v>1</v>
      </c>
      <c r="K141" s="5">
        <v>1</v>
      </c>
      <c r="L141" s="9">
        <v>3</v>
      </c>
      <c r="M141" s="5">
        <v>1</v>
      </c>
      <c r="N141" s="5">
        <v>0</v>
      </c>
      <c r="O141" s="5">
        <v>1</v>
      </c>
      <c r="P141" s="5">
        <v>1</v>
      </c>
      <c r="Q141" s="5">
        <v>0</v>
      </c>
      <c r="R141" s="5">
        <v>0</v>
      </c>
      <c r="S141" s="5">
        <v>1</v>
      </c>
      <c r="T141" s="5">
        <v>0</v>
      </c>
      <c r="U141" s="5">
        <v>0</v>
      </c>
      <c r="V141" s="5">
        <v>0</v>
      </c>
      <c r="W141" s="5">
        <v>1</v>
      </c>
      <c r="X141" s="5">
        <v>1</v>
      </c>
      <c r="Y141" s="5">
        <v>1</v>
      </c>
      <c r="Z141" s="5">
        <v>0</v>
      </c>
      <c r="AA141" s="5">
        <v>0</v>
      </c>
      <c r="AB141" s="5">
        <v>1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1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1</v>
      </c>
      <c r="BW141" s="5">
        <v>1</v>
      </c>
      <c r="BX141" s="5">
        <v>1</v>
      </c>
      <c r="BY141" s="5">
        <v>0</v>
      </c>
      <c r="BZ141" s="5">
        <v>1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f t="shared" si="4"/>
        <v>0</v>
      </c>
      <c r="CK141" s="5">
        <f t="shared" si="5"/>
        <v>1</v>
      </c>
      <c r="CL141" s="6" t="s">
        <v>576</v>
      </c>
      <c r="CM141" s="6" t="s">
        <v>577</v>
      </c>
      <c r="CN141" s="6" t="s">
        <v>578</v>
      </c>
      <c r="CO141" s="6" t="s">
        <v>579</v>
      </c>
      <c r="CP141" s="6" t="s">
        <v>580</v>
      </c>
      <c r="CQ141" s="6" t="s">
        <v>1065</v>
      </c>
      <c r="CR141" s="6" t="s">
        <v>1065</v>
      </c>
    </row>
    <row r="142" spans="1:96" ht="14.25">
      <c r="A142" s="5">
        <v>149</v>
      </c>
      <c r="B142" s="6" t="s">
        <v>581</v>
      </c>
      <c r="C142" s="7" t="s">
        <v>573</v>
      </c>
      <c r="D142" s="6" t="s">
        <v>582</v>
      </c>
      <c r="E142" s="6" t="s">
        <v>470</v>
      </c>
      <c r="F142" s="6" t="s">
        <v>583</v>
      </c>
      <c r="G142" s="5">
        <v>0</v>
      </c>
      <c r="H142" s="5">
        <v>0</v>
      </c>
      <c r="I142" s="5">
        <v>0</v>
      </c>
      <c r="J142" s="5">
        <v>1</v>
      </c>
      <c r="K142" s="5">
        <v>1</v>
      </c>
      <c r="L142" s="5">
        <v>3</v>
      </c>
      <c r="M142" s="5">
        <v>3</v>
      </c>
      <c r="N142" s="5">
        <v>0</v>
      </c>
      <c r="O142" s="5">
        <v>0</v>
      </c>
      <c r="P142" s="5">
        <v>1</v>
      </c>
      <c r="Q142" s="5">
        <v>0</v>
      </c>
      <c r="R142" s="5">
        <v>1</v>
      </c>
      <c r="S142" s="5">
        <v>1</v>
      </c>
      <c r="T142" s="5">
        <v>0</v>
      </c>
      <c r="U142" s="5">
        <v>1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1</v>
      </c>
      <c r="AD142" s="5">
        <v>0</v>
      </c>
      <c r="AE142" s="5">
        <v>1</v>
      </c>
      <c r="AF142" s="5">
        <v>0</v>
      </c>
      <c r="AG142" s="5">
        <v>0</v>
      </c>
      <c r="AH142" s="5">
        <v>0</v>
      </c>
      <c r="AI142" s="5">
        <v>1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1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1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1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1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f t="shared" si="4"/>
        <v>1</v>
      </c>
      <c r="CK142" s="5">
        <f t="shared" si="5"/>
        <v>0</v>
      </c>
      <c r="CL142" s="6" t="s">
        <v>584</v>
      </c>
      <c r="CM142" s="6" t="s">
        <v>1284</v>
      </c>
      <c r="CN142" s="6" t="s">
        <v>585</v>
      </c>
      <c r="CO142" s="6" t="s">
        <v>1065</v>
      </c>
      <c r="CP142" s="6" t="s">
        <v>1065</v>
      </c>
      <c r="CQ142" s="6" t="s">
        <v>1065</v>
      </c>
      <c r="CR142" s="6" t="s">
        <v>586</v>
      </c>
    </row>
    <row r="143" spans="1:96" ht="14.25">
      <c r="A143" s="5">
        <v>150</v>
      </c>
      <c r="B143" s="6" t="s">
        <v>587</v>
      </c>
      <c r="C143" s="7" t="s">
        <v>573</v>
      </c>
      <c r="D143" s="6" t="s">
        <v>588</v>
      </c>
      <c r="E143" s="6" t="s">
        <v>1145</v>
      </c>
      <c r="F143" s="6" t="s">
        <v>589</v>
      </c>
      <c r="G143" s="5">
        <v>1</v>
      </c>
      <c r="H143" s="5">
        <v>0</v>
      </c>
      <c r="I143" s="5">
        <v>0</v>
      </c>
      <c r="J143" s="5">
        <v>1</v>
      </c>
      <c r="K143" s="5">
        <v>1</v>
      </c>
      <c r="L143" s="5">
        <v>4</v>
      </c>
      <c r="M143" s="5">
        <v>1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1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1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1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1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1</v>
      </c>
      <c r="BW143" s="5">
        <v>1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f t="shared" si="4"/>
        <v>1</v>
      </c>
      <c r="CK143" s="5">
        <f t="shared" si="5"/>
        <v>1</v>
      </c>
      <c r="CL143" s="6" t="s">
        <v>590</v>
      </c>
      <c r="CM143" s="6" t="s">
        <v>591</v>
      </c>
      <c r="CN143" s="6" t="s">
        <v>592</v>
      </c>
      <c r="CO143" s="6" t="s">
        <v>593</v>
      </c>
      <c r="CP143" s="6" t="s">
        <v>594</v>
      </c>
      <c r="CQ143" s="6" t="s">
        <v>1065</v>
      </c>
      <c r="CR143" s="6" t="s">
        <v>595</v>
      </c>
    </row>
    <row r="144" spans="1:96" ht="14.25">
      <c r="A144" s="5">
        <v>151</v>
      </c>
      <c r="B144" s="6" t="s">
        <v>596</v>
      </c>
      <c r="C144" s="7" t="s">
        <v>573</v>
      </c>
      <c r="D144" s="6" t="s">
        <v>597</v>
      </c>
      <c r="E144" s="6" t="s">
        <v>1080</v>
      </c>
      <c r="F144" s="6" t="s">
        <v>598</v>
      </c>
      <c r="G144" s="5">
        <v>0</v>
      </c>
      <c r="H144" s="5">
        <v>0</v>
      </c>
      <c r="I144" s="5">
        <v>0</v>
      </c>
      <c r="J144" s="5">
        <v>1</v>
      </c>
      <c r="K144" s="5">
        <v>1</v>
      </c>
      <c r="L144" s="9">
        <v>3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</v>
      </c>
      <c r="AB144" s="5">
        <v>1</v>
      </c>
      <c r="AC144" s="5">
        <v>1</v>
      </c>
      <c r="AD144" s="5">
        <v>0</v>
      </c>
      <c r="AE144" s="5">
        <v>1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1</v>
      </c>
      <c r="BD144" s="5">
        <v>0</v>
      </c>
      <c r="BE144" s="5">
        <v>0</v>
      </c>
      <c r="BF144" s="5">
        <v>0</v>
      </c>
      <c r="BG144" s="5">
        <v>0</v>
      </c>
      <c r="BH144" s="5">
        <v>1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1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1</v>
      </c>
      <c r="BW144" s="5">
        <v>1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f t="shared" si="4"/>
        <v>1</v>
      </c>
      <c r="CK144" s="5">
        <f t="shared" si="5"/>
        <v>0</v>
      </c>
      <c r="CL144" s="6" t="s">
        <v>599</v>
      </c>
      <c r="CM144" s="6" t="s">
        <v>600</v>
      </c>
      <c r="CN144" s="6" t="s">
        <v>601</v>
      </c>
      <c r="CO144" s="6" t="s">
        <v>602</v>
      </c>
      <c r="CP144" s="6" t="s">
        <v>1065</v>
      </c>
      <c r="CQ144" s="6" t="s">
        <v>1065</v>
      </c>
      <c r="CR144" s="6" t="s">
        <v>603</v>
      </c>
    </row>
    <row r="145" spans="1:96" ht="14.25">
      <c r="A145" s="5">
        <v>152</v>
      </c>
      <c r="B145" s="6" t="s">
        <v>604</v>
      </c>
      <c r="C145" s="7" t="s">
        <v>573</v>
      </c>
      <c r="D145" s="6" t="s">
        <v>605</v>
      </c>
      <c r="E145" s="6" t="s">
        <v>1080</v>
      </c>
      <c r="F145" s="6" t="s">
        <v>606</v>
      </c>
      <c r="G145" s="5">
        <v>1</v>
      </c>
      <c r="H145" s="5">
        <v>0</v>
      </c>
      <c r="I145" s="5">
        <v>0</v>
      </c>
      <c r="J145" s="5">
        <v>1</v>
      </c>
      <c r="K145" s="5">
        <v>1</v>
      </c>
      <c r="L145" s="5">
        <v>4</v>
      </c>
      <c r="M145" s="5">
        <v>1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1</v>
      </c>
      <c r="T145" s="5">
        <v>1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1</v>
      </c>
      <c r="AC145" s="5">
        <v>0</v>
      </c>
      <c r="AD145" s="5">
        <v>0</v>
      </c>
      <c r="AE145" s="5">
        <v>1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1</v>
      </c>
      <c r="BD145" s="5">
        <v>0</v>
      </c>
      <c r="BE145" s="5">
        <v>0</v>
      </c>
      <c r="BF145" s="5">
        <v>1</v>
      </c>
      <c r="BG145" s="5">
        <v>0</v>
      </c>
      <c r="BH145" s="5">
        <v>1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1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1</v>
      </c>
      <c r="BW145" s="5">
        <v>1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f t="shared" si="4"/>
        <v>1</v>
      </c>
      <c r="CK145" s="5">
        <f t="shared" si="5"/>
        <v>1</v>
      </c>
      <c r="CL145" s="6" t="s">
        <v>607</v>
      </c>
      <c r="CM145" s="6" t="s">
        <v>608</v>
      </c>
      <c r="CN145" s="6" t="s">
        <v>1342</v>
      </c>
      <c r="CO145" s="6" t="s">
        <v>609</v>
      </c>
      <c r="CP145" s="6" t="s">
        <v>610</v>
      </c>
      <c r="CQ145" s="6" t="s">
        <v>1065</v>
      </c>
      <c r="CR145" s="6" t="s">
        <v>611</v>
      </c>
    </row>
    <row r="146" spans="1:96" ht="14.25">
      <c r="A146" s="5">
        <v>153</v>
      </c>
      <c r="B146" s="6" t="s">
        <v>612</v>
      </c>
      <c r="C146" s="7" t="s">
        <v>573</v>
      </c>
      <c r="D146" s="6" t="s">
        <v>613</v>
      </c>
      <c r="E146" s="6" t="s">
        <v>1145</v>
      </c>
      <c r="F146" s="6" t="s">
        <v>614</v>
      </c>
      <c r="G146" s="5">
        <v>0</v>
      </c>
      <c r="H146" s="5">
        <v>0</v>
      </c>
      <c r="I146" s="5">
        <v>0</v>
      </c>
      <c r="J146" s="5">
        <v>1</v>
      </c>
      <c r="K146" s="5">
        <v>1</v>
      </c>
      <c r="L146" s="5">
        <v>3</v>
      </c>
      <c r="M146" s="5">
        <v>1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1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1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1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1</v>
      </c>
      <c r="BM146" s="5">
        <v>0</v>
      </c>
      <c r="BN146" s="5">
        <v>1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1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f t="shared" si="4"/>
        <v>1</v>
      </c>
      <c r="CK146" s="5">
        <f t="shared" si="5"/>
        <v>1</v>
      </c>
      <c r="CL146" s="6" t="s">
        <v>1065</v>
      </c>
      <c r="CM146" s="6" t="s">
        <v>615</v>
      </c>
      <c r="CN146" s="6" t="s">
        <v>616</v>
      </c>
      <c r="CO146" s="6" t="s">
        <v>617</v>
      </c>
      <c r="CP146" s="6" t="s">
        <v>618</v>
      </c>
      <c r="CQ146" s="6" t="s">
        <v>1065</v>
      </c>
      <c r="CR146" s="6" t="s">
        <v>619</v>
      </c>
    </row>
    <row r="147" spans="1:96" ht="14.25">
      <c r="A147" s="5">
        <v>154</v>
      </c>
      <c r="B147" s="6" t="s">
        <v>620</v>
      </c>
      <c r="C147" s="7" t="s">
        <v>621</v>
      </c>
      <c r="D147" s="6" t="s">
        <v>622</v>
      </c>
      <c r="E147" s="6" t="s">
        <v>1145</v>
      </c>
      <c r="F147" s="6" t="s">
        <v>623</v>
      </c>
      <c r="G147" s="5">
        <v>0</v>
      </c>
      <c r="H147" s="5">
        <v>0</v>
      </c>
      <c r="I147" s="5">
        <v>0</v>
      </c>
      <c r="J147" s="5">
        <v>1</v>
      </c>
      <c r="K147" s="5">
        <v>1</v>
      </c>
      <c r="L147" s="5">
        <v>3</v>
      </c>
      <c r="M147" s="9">
        <v>1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1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1</v>
      </c>
      <c r="AC147" s="5">
        <v>0</v>
      </c>
      <c r="AD147" s="5">
        <v>0</v>
      </c>
      <c r="AE147" s="5">
        <v>0</v>
      </c>
      <c r="AF147" s="5">
        <v>0</v>
      </c>
      <c r="AG147" s="5">
        <v>1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1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1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f t="shared" si="4"/>
        <v>1</v>
      </c>
      <c r="CK147" s="5">
        <f t="shared" si="5"/>
        <v>1</v>
      </c>
      <c r="CL147" s="6" t="s">
        <v>1065</v>
      </c>
      <c r="CM147" s="6" t="s">
        <v>624</v>
      </c>
      <c r="CN147" s="6" t="s">
        <v>625</v>
      </c>
      <c r="CO147" s="6" t="s">
        <v>626</v>
      </c>
      <c r="CP147" s="6" t="s">
        <v>627</v>
      </c>
      <c r="CQ147" s="6" t="s">
        <v>1065</v>
      </c>
      <c r="CR147" s="6" t="s">
        <v>628</v>
      </c>
    </row>
    <row r="148" spans="1:96" ht="14.25">
      <c r="A148" s="5">
        <v>155</v>
      </c>
      <c r="B148" s="6" t="s">
        <v>629</v>
      </c>
      <c r="C148" s="7" t="s">
        <v>621</v>
      </c>
      <c r="D148" s="6" t="s">
        <v>630</v>
      </c>
      <c r="E148" s="6" t="s">
        <v>631</v>
      </c>
      <c r="F148" s="6" t="s">
        <v>632</v>
      </c>
      <c r="G148" s="5">
        <v>0</v>
      </c>
      <c r="H148" s="5">
        <v>0</v>
      </c>
      <c r="I148" s="5">
        <v>0</v>
      </c>
      <c r="J148" s="5">
        <v>1</v>
      </c>
      <c r="K148" s="5">
        <v>1</v>
      </c>
      <c r="L148" s="5">
        <v>3</v>
      </c>
      <c r="M148" s="5">
        <v>2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1</v>
      </c>
      <c r="AC148" s="5">
        <v>0</v>
      </c>
      <c r="AD148" s="5">
        <v>0</v>
      </c>
      <c r="AE148" s="5">
        <v>1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1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f t="shared" si="4"/>
        <v>1</v>
      </c>
      <c r="CK148" s="5">
        <f t="shared" si="5"/>
        <v>1</v>
      </c>
      <c r="CL148" s="6" t="s">
        <v>1065</v>
      </c>
      <c r="CM148" s="6" t="s">
        <v>633</v>
      </c>
      <c r="CN148" s="6" t="s">
        <v>634</v>
      </c>
      <c r="CO148" s="6" t="s">
        <v>635</v>
      </c>
      <c r="CP148" s="6" t="s">
        <v>636</v>
      </c>
      <c r="CQ148" s="6" t="s">
        <v>1065</v>
      </c>
      <c r="CR148" s="6" t="s">
        <v>637</v>
      </c>
    </row>
    <row r="149" spans="1:96" ht="14.25">
      <c r="A149" s="5">
        <v>156</v>
      </c>
      <c r="B149" s="6" t="s">
        <v>638</v>
      </c>
      <c r="C149" s="7" t="s">
        <v>639</v>
      </c>
      <c r="D149" s="6" t="s">
        <v>640</v>
      </c>
      <c r="E149" s="6" t="s">
        <v>1080</v>
      </c>
      <c r="F149" s="6" t="s">
        <v>641</v>
      </c>
      <c r="G149" s="5">
        <v>0</v>
      </c>
      <c r="H149" s="5">
        <v>0</v>
      </c>
      <c r="I149" s="5">
        <v>0</v>
      </c>
      <c r="J149" s="5">
        <v>1</v>
      </c>
      <c r="K149" s="5">
        <v>1</v>
      </c>
      <c r="L149" s="5">
        <v>3</v>
      </c>
      <c r="M149" s="5">
        <v>3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1</v>
      </c>
      <c r="T149" s="5">
        <v>0</v>
      </c>
      <c r="U149" s="5">
        <v>0</v>
      </c>
      <c r="V149" s="5">
        <v>0</v>
      </c>
      <c r="W149" s="5">
        <v>1</v>
      </c>
      <c r="X149" s="5">
        <v>1</v>
      </c>
      <c r="Y149" s="5">
        <v>0</v>
      </c>
      <c r="Z149" s="5">
        <v>0</v>
      </c>
      <c r="AA149" s="5">
        <v>0</v>
      </c>
      <c r="AB149" s="5">
        <v>1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1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1</v>
      </c>
      <c r="BW149" s="5">
        <v>1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f t="shared" si="4"/>
        <v>1</v>
      </c>
      <c r="CK149" s="5">
        <f t="shared" si="5"/>
        <v>0</v>
      </c>
      <c r="CL149" s="6" t="s">
        <v>1065</v>
      </c>
      <c r="CM149" s="6" t="s">
        <v>1065</v>
      </c>
      <c r="CN149" s="6" t="s">
        <v>1065</v>
      </c>
      <c r="CO149" s="6" t="s">
        <v>1065</v>
      </c>
      <c r="CP149" s="6" t="s">
        <v>1065</v>
      </c>
      <c r="CQ149" s="6" t="s">
        <v>1065</v>
      </c>
      <c r="CR149" s="6" t="s">
        <v>642</v>
      </c>
    </row>
    <row r="150" spans="1:96" ht="14.25">
      <c r="A150" s="5">
        <v>157</v>
      </c>
      <c r="B150" s="6" t="s">
        <v>643</v>
      </c>
      <c r="C150" s="7" t="s">
        <v>644</v>
      </c>
      <c r="D150" s="6" t="s">
        <v>645</v>
      </c>
      <c r="E150" s="6" t="s">
        <v>1145</v>
      </c>
      <c r="F150" s="6" t="s">
        <v>646</v>
      </c>
      <c r="G150" s="5">
        <v>1</v>
      </c>
      <c r="H150" s="5">
        <v>0</v>
      </c>
      <c r="I150" s="5">
        <v>0</v>
      </c>
      <c r="J150" s="5">
        <v>1</v>
      </c>
      <c r="K150" s="5">
        <v>1</v>
      </c>
      <c r="L150" s="5">
        <v>4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1</v>
      </c>
      <c r="V150" s="5">
        <v>1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1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1</v>
      </c>
      <c r="BW150" s="5">
        <v>1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1</v>
      </c>
      <c r="CH150" s="5">
        <v>1</v>
      </c>
      <c r="CI150" s="5">
        <v>0</v>
      </c>
      <c r="CJ150" s="5">
        <f t="shared" si="4"/>
        <v>1</v>
      </c>
      <c r="CK150" s="5">
        <f t="shared" si="5"/>
        <v>0</v>
      </c>
      <c r="CL150" s="6" t="s">
        <v>647</v>
      </c>
      <c r="CM150" s="6" t="s">
        <v>1389</v>
      </c>
      <c r="CN150" s="6" t="s">
        <v>196</v>
      </c>
      <c r="CO150" s="6" t="s">
        <v>648</v>
      </c>
      <c r="CP150" s="6" t="s">
        <v>1065</v>
      </c>
      <c r="CQ150" s="6" t="s">
        <v>1065</v>
      </c>
      <c r="CR150" s="6" t="s">
        <v>196</v>
      </c>
    </row>
    <row r="151" spans="1:96" ht="14.25">
      <c r="A151" s="5">
        <v>158</v>
      </c>
      <c r="B151" s="6" t="s">
        <v>649</v>
      </c>
      <c r="C151" s="7" t="s">
        <v>650</v>
      </c>
      <c r="D151" s="6" t="s">
        <v>651</v>
      </c>
      <c r="E151" s="6" t="s">
        <v>1553</v>
      </c>
      <c r="F151" s="6" t="s">
        <v>652</v>
      </c>
      <c r="G151" s="5">
        <v>0</v>
      </c>
      <c r="H151" s="5">
        <v>0</v>
      </c>
      <c r="I151" s="5">
        <v>1</v>
      </c>
      <c r="J151" s="5">
        <v>1</v>
      </c>
      <c r="K151" s="5">
        <v>0</v>
      </c>
      <c r="L151" s="10"/>
      <c r="M151" s="5">
        <v>4</v>
      </c>
      <c r="N151" s="5">
        <v>1</v>
      </c>
      <c r="O151" s="5">
        <v>0</v>
      </c>
      <c r="P151" s="5">
        <v>1</v>
      </c>
      <c r="Q151" s="5">
        <v>0</v>
      </c>
      <c r="R151" s="5">
        <v>0</v>
      </c>
      <c r="S151" s="5">
        <v>1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1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1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1</v>
      </c>
      <c r="BW151" s="5">
        <v>1</v>
      </c>
      <c r="BX151" s="5">
        <v>0</v>
      </c>
      <c r="BY151" s="5">
        <v>0</v>
      </c>
      <c r="BZ151" s="5">
        <v>1</v>
      </c>
      <c r="CA151" s="5">
        <v>1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1</v>
      </c>
      <c r="CH151" s="5">
        <v>1</v>
      </c>
      <c r="CI151" s="5">
        <v>0</v>
      </c>
      <c r="CJ151" s="5">
        <f t="shared" si="4"/>
        <v>1</v>
      </c>
      <c r="CK151" s="5">
        <f t="shared" si="5"/>
        <v>0</v>
      </c>
      <c r="CL151" s="6" t="s">
        <v>1065</v>
      </c>
      <c r="CM151" s="6" t="s">
        <v>1127</v>
      </c>
      <c r="CN151" s="6" t="s">
        <v>653</v>
      </c>
      <c r="CO151" s="6" t="s">
        <v>654</v>
      </c>
      <c r="CP151" s="6" t="s">
        <v>1065</v>
      </c>
      <c r="CQ151" s="6" t="s">
        <v>1065</v>
      </c>
      <c r="CR151" s="6" t="s">
        <v>655</v>
      </c>
    </row>
    <row r="152" spans="1:96" ht="14.25">
      <c r="A152" s="5">
        <v>159</v>
      </c>
      <c r="B152" s="6" t="s">
        <v>656</v>
      </c>
      <c r="C152" s="7" t="s">
        <v>657</v>
      </c>
      <c r="D152" s="6" t="s">
        <v>658</v>
      </c>
      <c r="E152" s="6" t="s">
        <v>1080</v>
      </c>
      <c r="F152" s="6" t="s">
        <v>659</v>
      </c>
      <c r="G152" s="5">
        <v>0</v>
      </c>
      <c r="H152" s="5">
        <v>0</v>
      </c>
      <c r="I152" s="5">
        <v>0</v>
      </c>
      <c r="J152" s="5">
        <v>1</v>
      </c>
      <c r="K152" s="5">
        <v>1</v>
      </c>
      <c r="L152" s="5">
        <v>3</v>
      </c>
      <c r="M152" s="5">
        <v>2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1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1</v>
      </c>
      <c r="AC152" s="5">
        <v>0</v>
      </c>
      <c r="AD152" s="5">
        <v>0</v>
      </c>
      <c r="AE152" s="5">
        <v>1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1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f t="shared" si="4"/>
        <v>0</v>
      </c>
      <c r="CK152" s="5">
        <f t="shared" si="5"/>
        <v>0</v>
      </c>
      <c r="CL152" s="6" t="s">
        <v>1065</v>
      </c>
      <c r="CM152" s="6" t="s">
        <v>660</v>
      </c>
      <c r="CN152" s="6" t="s">
        <v>661</v>
      </c>
      <c r="CO152" s="6" t="s">
        <v>662</v>
      </c>
      <c r="CP152" s="6" t="s">
        <v>1065</v>
      </c>
      <c r="CQ152" s="6" t="s">
        <v>1065</v>
      </c>
      <c r="CR152" s="6" t="s">
        <v>1065</v>
      </c>
    </row>
    <row r="153" spans="1:96" ht="14.25">
      <c r="A153" s="5">
        <v>160</v>
      </c>
      <c r="B153" s="6" t="s">
        <v>663</v>
      </c>
      <c r="C153" s="7" t="s">
        <v>657</v>
      </c>
      <c r="D153" s="6" t="s">
        <v>664</v>
      </c>
      <c r="E153" s="6" t="s">
        <v>1249</v>
      </c>
      <c r="F153" s="6" t="s">
        <v>665</v>
      </c>
      <c r="G153" s="5">
        <v>0</v>
      </c>
      <c r="H153" s="5">
        <v>0</v>
      </c>
      <c r="I153" s="5">
        <v>0</v>
      </c>
      <c r="J153" s="5">
        <v>1</v>
      </c>
      <c r="K153" s="5">
        <v>1</v>
      </c>
      <c r="L153" s="5">
        <v>3</v>
      </c>
      <c r="M153" s="5">
        <v>2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1</v>
      </c>
      <c r="T153" s="5">
        <v>1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1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1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1</v>
      </c>
      <c r="CH153" s="5">
        <v>0</v>
      </c>
      <c r="CI153" s="5">
        <v>0</v>
      </c>
      <c r="CJ153" s="5">
        <f t="shared" si="4"/>
        <v>1</v>
      </c>
      <c r="CK153" s="5">
        <f t="shared" si="5"/>
        <v>1</v>
      </c>
      <c r="CL153" s="6" t="s">
        <v>666</v>
      </c>
      <c r="CM153" s="6" t="s">
        <v>667</v>
      </c>
      <c r="CN153" s="6" t="s">
        <v>1608</v>
      </c>
      <c r="CO153" s="6" t="s">
        <v>668</v>
      </c>
      <c r="CP153" s="6" t="s">
        <v>669</v>
      </c>
      <c r="CQ153" s="6" t="s">
        <v>1065</v>
      </c>
      <c r="CR153" s="6" t="s">
        <v>670</v>
      </c>
    </row>
    <row r="154" spans="1:96" ht="14.25">
      <c r="A154" s="5">
        <v>161</v>
      </c>
      <c r="B154" s="6" t="s">
        <v>671</v>
      </c>
      <c r="C154" s="7" t="s">
        <v>672</v>
      </c>
      <c r="D154" s="6" t="s">
        <v>673</v>
      </c>
      <c r="E154" s="6" t="s">
        <v>1145</v>
      </c>
      <c r="F154" s="6" t="s">
        <v>674</v>
      </c>
      <c r="G154" s="5">
        <v>1</v>
      </c>
      <c r="H154" s="5">
        <v>0</v>
      </c>
      <c r="I154" s="5">
        <v>0</v>
      </c>
      <c r="J154" s="5">
        <v>1</v>
      </c>
      <c r="K154" s="5">
        <v>1</v>
      </c>
      <c r="L154" s="5">
        <v>4</v>
      </c>
      <c r="M154" s="5">
        <v>1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1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1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1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f t="shared" si="4"/>
        <v>1</v>
      </c>
      <c r="CK154" s="5">
        <f t="shared" si="5"/>
        <v>1</v>
      </c>
      <c r="CL154" s="6" t="s">
        <v>675</v>
      </c>
      <c r="CM154" s="6" t="s">
        <v>1065</v>
      </c>
      <c r="CN154" s="6" t="s">
        <v>676</v>
      </c>
      <c r="CO154" s="6" t="s">
        <v>677</v>
      </c>
      <c r="CP154" s="6" t="s">
        <v>678</v>
      </c>
      <c r="CQ154" s="6" t="s">
        <v>1065</v>
      </c>
      <c r="CR154" s="6" t="s">
        <v>679</v>
      </c>
    </row>
    <row r="155" spans="1:96" ht="14.25">
      <c r="A155" s="5">
        <v>162</v>
      </c>
      <c r="B155" s="6" t="s">
        <v>680</v>
      </c>
      <c r="C155" s="7" t="s">
        <v>681</v>
      </c>
      <c r="D155" s="6" t="s">
        <v>682</v>
      </c>
      <c r="E155" s="6" t="s">
        <v>470</v>
      </c>
      <c r="F155" s="6" t="s">
        <v>683</v>
      </c>
      <c r="G155" s="5">
        <v>0</v>
      </c>
      <c r="H155" s="5">
        <v>0</v>
      </c>
      <c r="I155" s="5">
        <v>0</v>
      </c>
      <c r="J155" s="5">
        <v>1</v>
      </c>
      <c r="K155" s="5">
        <v>1</v>
      </c>
      <c r="L155" s="10"/>
      <c r="M155" s="5">
        <v>3</v>
      </c>
      <c r="N155" s="5">
        <v>0</v>
      </c>
      <c r="O155" s="5">
        <v>1</v>
      </c>
      <c r="P155" s="5">
        <v>1</v>
      </c>
      <c r="Q155" s="5">
        <v>0</v>
      </c>
      <c r="R155" s="5">
        <v>0</v>
      </c>
      <c r="S155" s="5">
        <v>0</v>
      </c>
      <c r="T155" s="5">
        <v>0</v>
      </c>
      <c r="U155" s="5">
        <v>1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f t="shared" si="4"/>
        <v>1</v>
      </c>
      <c r="CK155" s="5">
        <f t="shared" si="5"/>
        <v>0</v>
      </c>
      <c r="CL155" s="6" t="s">
        <v>1065</v>
      </c>
      <c r="CM155" s="6" t="s">
        <v>684</v>
      </c>
      <c r="CN155" s="6" t="s">
        <v>1065</v>
      </c>
      <c r="CO155" s="6" t="s">
        <v>1065</v>
      </c>
      <c r="CP155" s="6" t="s">
        <v>1065</v>
      </c>
      <c r="CQ155" s="6" t="s">
        <v>1065</v>
      </c>
      <c r="CR155" s="6" t="s">
        <v>685</v>
      </c>
    </row>
    <row r="156" spans="1:96" ht="14.25">
      <c r="A156" s="5">
        <v>163</v>
      </c>
      <c r="B156" s="6" t="s">
        <v>686</v>
      </c>
      <c r="C156" s="7" t="s">
        <v>687</v>
      </c>
      <c r="D156" s="6" t="s">
        <v>688</v>
      </c>
      <c r="E156" s="6" t="s">
        <v>1145</v>
      </c>
      <c r="F156" s="6" t="s">
        <v>689</v>
      </c>
      <c r="G156" s="5">
        <v>1</v>
      </c>
      <c r="H156" s="5">
        <v>0</v>
      </c>
      <c r="I156" s="5">
        <v>0</v>
      </c>
      <c r="J156" s="5">
        <v>1</v>
      </c>
      <c r="K156" s="5">
        <v>1</v>
      </c>
      <c r="L156" s="5">
        <v>4</v>
      </c>
      <c r="M156" s="5">
        <v>1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1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1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1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1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1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f t="shared" si="4"/>
        <v>1</v>
      </c>
      <c r="CK156" s="5">
        <f t="shared" si="5"/>
        <v>0</v>
      </c>
      <c r="CL156" s="6" t="s">
        <v>690</v>
      </c>
      <c r="CM156" s="6" t="s">
        <v>691</v>
      </c>
      <c r="CN156" s="6" t="s">
        <v>1065</v>
      </c>
      <c r="CO156" s="6" t="s">
        <v>1065</v>
      </c>
      <c r="CP156" s="6" t="s">
        <v>1065</v>
      </c>
      <c r="CQ156" s="6" t="s">
        <v>692</v>
      </c>
      <c r="CR156" s="6" t="s">
        <v>693</v>
      </c>
    </row>
    <row r="157" spans="1:96" ht="14.25">
      <c r="A157" s="5">
        <v>164</v>
      </c>
      <c r="B157" s="6" t="s">
        <v>694</v>
      </c>
      <c r="C157" s="7" t="s">
        <v>695</v>
      </c>
      <c r="D157" s="6" t="s">
        <v>696</v>
      </c>
      <c r="E157" s="6" t="s">
        <v>1080</v>
      </c>
      <c r="F157" s="6" t="s">
        <v>697</v>
      </c>
      <c r="G157" s="5">
        <v>0</v>
      </c>
      <c r="H157" s="5">
        <v>0</v>
      </c>
      <c r="I157" s="5">
        <v>0</v>
      </c>
      <c r="J157" s="5">
        <v>1</v>
      </c>
      <c r="K157" s="5">
        <v>1</v>
      </c>
      <c r="L157" s="10"/>
      <c r="M157" s="5">
        <v>2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1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1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1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f t="shared" si="4"/>
        <v>1</v>
      </c>
      <c r="CK157" s="5">
        <f t="shared" si="5"/>
        <v>1</v>
      </c>
      <c r="CL157" s="6" t="s">
        <v>1065</v>
      </c>
      <c r="CM157" s="6" t="s">
        <v>1065</v>
      </c>
      <c r="CN157" s="6" t="s">
        <v>698</v>
      </c>
      <c r="CO157" s="6" t="s">
        <v>699</v>
      </c>
      <c r="CP157" s="6" t="s">
        <v>700</v>
      </c>
      <c r="CQ157" s="6" t="s">
        <v>1065</v>
      </c>
      <c r="CR157" s="6" t="s">
        <v>701</v>
      </c>
    </row>
    <row r="158" spans="1:96" ht="14.25">
      <c r="A158" s="5">
        <v>165</v>
      </c>
      <c r="B158" s="6" t="s">
        <v>702</v>
      </c>
      <c r="C158" s="7" t="s">
        <v>695</v>
      </c>
      <c r="D158" s="6" t="s">
        <v>703</v>
      </c>
      <c r="E158" s="6" t="s">
        <v>1080</v>
      </c>
      <c r="F158" s="6" t="s">
        <v>689</v>
      </c>
      <c r="G158" s="5">
        <v>0</v>
      </c>
      <c r="H158" s="5">
        <v>0</v>
      </c>
      <c r="I158" s="5">
        <v>0</v>
      </c>
      <c r="J158" s="5">
        <v>1</v>
      </c>
      <c r="K158" s="5">
        <v>1</v>
      </c>
      <c r="L158" s="5">
        <v>3</v>
      </c>
      <c r="M158" s="5">
        <v>1</v>
      </c>
      <c r="N158" s="5">
        <v>0</v>
      </c>
      <c r="O158" s="5">
        <v>1</v>
      </c>
      <c r="P158" s="5">
        <v>1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f t="shared" si="4"/>
        <v>1</v>
      </c>
      <c r="CK158" s="5">
        <f t="shared" si="5"/>
        <v>1</v>
      </c>
      <c r="CL158" s="6" t="s">
        <v>1065</v>
      </c>
      <c r="CM158" s="6" t="s">
        <v>704</v>
      </c>
      <c r="CN158" s="6" t="s">
        <v>705</v>
      </c>
      <c r="CO158" s="6" t="s">
        <v>706</v>
      </c>
      <c r="CP158" s="6" t="s">
        <v>707</v>
      </c>
      <c r="CQ158" s="6" t="s">
        <v>708</v>
      </c>
      <c r="CR158" s="6" t="s">
        <v>709</v>
      </c>
    </row>
    <row r="159" spans="1:96" ht="14.25">
      <c r="A159" s="5">
        <v>166</v>
      </c>
      <c r="B159" s="6" t="s">
        <v>710</v>
      </c>
      <c r="C159" s="7" t="s">
        <v>711</v>
      </c>
      <c r="D159" s="6" t="s">
        <v>712</v>
      </c>
      <c r="E159" s="6" t="s">
        <v>1080</v>
      </c>
      <c r="F159" s="6" t="s">
        <v>713</v>
      </c>
      <c r="G159" s="5">
        <v>1</v>
      </c>
      <c r="H159" s="5">
        <v>0</v>
      </c>
      <c r="I159" s="5">
        <v>0</v>
      </c>
      <c r="J159" s="5">
        <v>1</v>
      </c>
      <c r="K159" s="5">
        <v>1</v>
      </c>
      <c r="L159" s="9">
        <v>4</v>
      </c>
      <c r="M159" s="5">
        <v>2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1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1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1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1</v>
      </c>
      <c r="BW159" s="5">
        <v>1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f t="shared" si="4"/>
        <v>0</v>
      </c>
      <c r="CK159" s="5">
        <f t="shared" si="5"/>
        <v>1</v>
      </c>
      <c r="CL159" s="6" t="s">
        <v>714</v>
      </c>
      <c r="CM159" s="6" t="s">
        <v>715</v>
      </c>
      <c r="CN159" s="6" t="s">
        <v>716</v>
      </c>
      <c r="CO159" s="6" t="s">
        <v>717</v>
      </c>
      <c r="CP159" s="6" t="s">
        <v>718</v>
      </c>
      <c r="CQ159" s="6" t="s">
        <v>1065</v>
      </c>
      <c r="CR159" s="6" t="s">
        <v>1065</v>
      </c>
    </row>
    <row r="160" spans="1:96" ht="14.25">
      <c r="A160" s="5">
        <v>167</v>
      </c>
      <c r="B160" s="6" t="s">
        <v>719</v>
      </c>
      <c r="C160" s="7" t="s">
        <v>720</v>
      </c>
      <c r="D160" s="6" t="s">
        <v>721</v>
      </c>
      <c r="E160" s="6" t="s">
        <v>1553</v>
      </c>
      <c r="F160" s="6" t="s">
        <v>722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2</v>
      </c>
      <c r="M160" s="5">
        <v>4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1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1</v>
      </c>
      <c r="AF160" s="5">
        <v>0</v>
      </c>
      <c r="AG160" s="5">
        <v>0</v>
      </c>
      <c r="AH160" s="5">
        <v>0</v>
      </c>
      <c r="AI160" s="5">
        <v>1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1</v>
      </c>
      <c r="AY160" s="5">
        <v>0</v>
      </c>
      <c r="AZ160" s="5">
        <v>0</v>
      </c>
      <c r="BA160" s="5">
        <v>0</v>
      </c>
      <c r="BB160" s="5">
        <v>0</v>
      </c>
      <c r="BC160" s="5">
        <v>1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1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1</v>
      </c>
      <c r="BW160" s="5">
        <v>1</v>
      </c>
      <c r="BX160" s="5">
        <v>0</v>
      </c>
      <c r="BY160" s="5">
        <v>1</v>
      </c>
      <c r="BZ160" s="5">
        <v>1</v>
      </c>
      <c r="CA160" s="5">
        <v>1</v>
      </c>
      <c r="CB160" s="5">
        <v>1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f t="shared" si="4"/>
        <v>1</v>
      </c>
      <c r="CK160" s="5">
        <f t="shared" si="5"/>
        <v>1</v>
      </c>
      <c r="CL160" s="6" t="s">
        <v>1065</v>
      </c>
      <c r="CM160" s="6" t="s">
        <v>1127</v>
      </c>
      <c r="CN160" s="6" t="s">
        <v>723</v>
      </c>
      <c r="CO160" s="6" t="s">
        <v>724</v>
      </c>
      <c r="CP160" s="6" t="s">
        <v>725</v>
      </c>
      <c r="CQ160" s="6" t="s">
        <v>1544</v>
      </c>
      <c r="CR160" s="6" t="s">
        <v>726</v>
      </c>
    </row>
    <row r="161" spans="1:96" ht="14.25">
      <c r="A161" s="5">
        <v>168</v>
      </c>
      <c r="B161" s="6" t="s">
        <v>727</v>
      </c>
      <c r="C161" s="7" t="s">
        <v>720</v>
      </c>
      <c r="D161" s="6" t="s">
        <v>728</v>
      </c>
      <c r="E161" s="6" t="s">
        <v>729</v>
      </c>
      <c r="F161" s="6" t="s">
        <v>730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10"/>
      <c r="M161" s="5">
        <v>1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1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1</v>
      </c>
      <c r="AC161" s="5">
        <v>0</v>
      </c>
      <c r="AD161" s="5">
        <v>0</v>
      </c>
      <c r="AE161" s="5">
        <v>1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1</v>
      </c>
      <c r="BI161" s="5">
        <v>0</v>
      </c>
      <c r="BJ161" s="5">
        <v>0</v>
      </c>
      <c r="BK161" s="5">
        <v>0</v>
      </c>
      <c r="BL161" s="5">
        <v>1</v>
      </c>
      <c r="BM161" s="5">
        <v>0</v>
      </c>
      <c r="BN161" s="5">
        <v>1</v>
      </c>
      <c r="BO161" s="5">
        <v>1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1</v>
      </c>
      <c r="CH161" s="5">
        <v>0</v>
      </c>
      <c r="CI161" s="5">
        <v>0</v>
      </c>
      <c r="CJ161" s="5">
        <f t="shared" si="4"/>
        <v>1</v>
      </c>
      <c r="CK161" s="5">
        <f t="shared" si="5"/>
        <v>1</v>
      </c>
      <c r="CL161" s="6" t="s">
        <v>1065</v>
      </c>
      <c r="CM161" s="6" t="s">
        <v>731</v>
      </c>
      <c r="CN161" s="6" t="s">
        <v>456</v>
      </c>
      <c r="CO161" s="6" t="s">
        <v>732</v>
      </c>
      <c r="CP161" s="6" t="s">
        <v>733</v>
      </c>
      <c r="CQ161" s="6" t="s">
        <v>1065</v>
      </c>
      <c r="CR161" s="6" t="s">
        <v>734</v>
      </c>
    </row>
    <row r="162" spans="1:96" ht="14.25">
      <c r="A162" s="5">
        <v>169</v>
      </c>
      <c r="B162" s="6" t="s">
        <v>735</v>
      </c>
      <c r="C162" s="7" t="s">
        <v>736</v>
      </c>
      <c r="D162" s="6" t="s">
        <v>737</v>
      </c>
      <c r="E162" s="6" t="s">
        <v>1133</v>
      </c>
      <c r="F162" s="6" t="s">
        <v>738</v>
      </c>
      <c r="G162" s="5">
        <v>0</v>
      </c>
      <c r="H162" s="5">
        <v>0</v>
      </c>
      <c r="I162" s="5">
        <v>0</v>
      </c>
      <c r="J162" s="5">
        <v>1</v>
      </c>
      <c r="K162" s="5">
        <v>1</v>
      </c>
      <c r="L162" s="5">
        <v>3</v>
      </c>
      <c r="M162" s="5">
        <v>2</v>
      </c>
      <c r="N162" s="5">
        <v>1</v>
      </c>
      <c r="O162" s="5">
        <v>1</v>
      </c>
      <c r="P162" s="5">
        <v>1</v>
      </c>
      <c r="Q162" s="5">
        <v>0</v>
      </c>
      <c r="R162" s="5">
        <v>0</v>
      </c>
      <c r="S162" s="5">
        <v>0</v>
      </c>
      <c r="T162" s="5">
        <v>1</v>
      </c>
      <c r="U162" s="5">
        <v>1</v>
      </c>
      <c r="V162" s="5">
        <v>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1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1</v>
      </c>
      <c r="BU162" s="5">
        <v>0</v>
      </c>
      <c r="BV162" s="5">
        <v>1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f t="shared" si="4"/>
        <v>1</v>
      </c>
      <c r="CK162" s="5">
        <f t="shared" si="5"/>
        <v>1</v>
      </c>
      <c r="CL162" s="6" t="s">
        <v>739</v>
      </c>
      <c r="CM162" s="6" t="s">
        <v>740</v>
      </c>
      <c r="CN162" s="6" t="s">
        <v>741</v>
      </c>
      <c r="CO162" s="6" t="s">
        <v>742</v>
      </c>
      <c r="CP162" s="6" t="s">
        <v>743</v>
      </c>
      <c r="CQ162" s="6" t="s">
        <v>744</v>
      </c>
      <c r="CR162" s="6" t="s">
        <v>742</v>
      </c>
    </row>
    <row r="163" spans="1:96" ht="14.25">
      <c r="A163" s="5">
        <v>170</v>
      </c>
      <c r="B163" s="6" t="s">
        <v>745</v>
      </c>
      <c r="C163" s="7" t="s">
        <v>736</v>
      </c>
      <c r="D163" s="6" t="s">
        <v>746</v>
      </c>
      <c r="E163" s="6" t="s">
        <v>1133</v>
      </c>
      <c r="F163" s="6" t="s">
        <v>747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9">
        <v>3</v>
      </c>
      <c r="M163" s="5">
        <v>2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1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1</v>
      </c>
      <c r="BW163" s="5">
        <v>1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f t="shared" si="4"/>
        <v>0</v>
      </c>
      <c r="CK163" s="5">
        <f t="shared" si="5"/>
        <v>0</v>
      </c>
      <c r="CL163" s="6" t="s">
        <v>1065</v>
      </c>
      <c r="CM163" s="6" t="s">
        <v>748</v>
      </c>
      <c r="CN163" s="6" t="s">
        <v>749</v>
      </c>
      <c r="CO163" s="6" t="s">
        <v>750</v>
      </c>
      <c r="CP163" s="6" t="s">
        <v>1065</v>
      </c>
      <c r="CQ163" s="6" t="s">
        <v>1065</v>
      </c>
      <c r="CR163" s="6" t="s">
        <v>1065</v>
      </c>
    </row>
    <row r="164" spans="1:96" ht="14.25">
      <c r="A164" s="5">
        <v>171</v>
      </c>
      <c r="B164" s="6" t="s">
        <v>751</v>
      </c>
      <c r="C164" s="7" t="s">
        <v>736</v>
      </c>
      <c r="D164" s="6" t="s">
        <v>752</v>
      </c>
      <c r="E164" s="6" t="s">
        <v>1133</v>
      </c>
      <c r="F164" s="6" t="s">
        <v>753</v>
      </c>
      <c r="G164" s="5">
        <v>0</v>
      </c>
      <c r="H164" s="5">
        <v>0</v>
      </c>
      <c r="I164" s="5">
        <v>0</v>
      </c>
      <c r="J164" s="5">
        <v>1</v>
      </c>
      <c r="K164" s="5">
        <v>1</v>
      </c>
      <c r="L164" s="5">
        <v>3</v>
      </c>
      <c r="M164" s="5">
        <v>2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1</v>
      </c>
      <c r="T164" s="5">
        <v>1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1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1</v>
      </c>
      <c r="BO164" s="5">
        <v>0</v>
      </c>
      <c r="BP164" s="5">
        <v>1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1</v>
      </c>
      <c r="BW164" s="5">
        <v>1</v>
      </c>
      <c r="BX164" s="5">
        <v>0</v>
      </c>
      <c r="BY164" s="5">
        <v>1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f t="shared" si="4"/>
        <v>0</v>
      </c>
      <c r="CK164" s="5">
        <f t="shared" si="5"/>
        <v>0</v>
      </c>
      <c r="CL164" s="6" t="s">
        <v>754</v>
      </c>
      <c r="CM164" s="6" t="s">
        <v>1065</v>
      </c>
      <c r="CN164" s="6" t="s">
        <v>755</v>
      </c>
      <c r="CO164" s="6" t="s">
        <v>756</v>
      </c>
      <c r="CP164" s="6" t="s">
        <v>1065</v>
      </c>
      <c r="CQ164" s="6" t="s">
        <v>1065</v>
      </c>
      <c r="CR164" s="6" t="s">
        <v>1065</v>
      </c>
    </row>
    <row r="165" spans="1:96" ht="14.25">
      <c r="A165" s="5">
        <v>172</v>
      </c>
      <c r="B165" s="6" t="s">
        <v>757</v>
      </c>
      <c r="C165" s="7" t="s">
        <v>736</v>
      </c>
      <c r="D165" s="6" t="s">
        <v>758</v>
      </c>
      <c r="E165" s="6" t="s">
        <v>1133</v>
      </c>
      <c r="F165" s="6" t="s">
        <v>759</v>
      </c>
      <c r="G165" s="5">
        <v>0</v>
      </c>
      <c r="H165" s="5">
        <v>0</v>
      </c>
      <c r="I165" s="5">
        <v>0</v>
      </c>
      <c r="J165" s="5">
        <v>1</v>
      </c>
      <c r="K165" s="5">
        <v>1</v>
      </c>
      <c r="L165" s="9">
        <v>3</v>
      </c>
      <c r="M165" s="5">
        <v>2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1</v>
      </c>
      <c r="T165" s="5">
        <v>1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1</v>
      </c>
      <c r="AF165" s="5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1</v>
      </c>
      <c r="BH165" s="5">
        <v>0</v>
      </c>
      <c r="BI165" s="5">
        <v>0</v>
      </c>
      <c r="BJ165" s="5">
        <v>0</v>
      </c>
      <c r="BK165" s="5">
        <v>0</v>
      </c>
      <c r="BL165" s="5">
        <v>1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1</v>
      </c>
      <c r="BW165" s="5">
        <v>1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f t="shared" si="4"/>
        <v>1</v>
      </c>
      <c r="CK165" s="5">
        <f t="shared" si="5"/>
        <v>1</v>
      </c>
      <c r="CL165" s="6" t="s">
        <v>760</v>
      </c>
      <c r="CM165" s="6" t="s">
        <v>1065</v>
      </c>
      <c r="CN165" s="6" t="s">
        <v>1065</v>
      </c>
      <c r="CO165" s="6" t="s">
        <v>1065</v>
      </c>
      <c r="CP165" s="6" t="s">
        <v>761</v>
      </c>
      <c r="CQ165" s="6" t="s">
        <v>1065</v>
      </c>
      <c r="CR165" s="6" t="s">
        <v>762</v>
      </c>
    </row>
    <row r="166" spans="1:96" ht="14.25">
      <c r="A166" s="5">
        <v>173</v>
      </c>
      <c r="B166" s="6" t="s">
        <v>763</v>
      </c>
      <c r="C166" s="7" t="s">
        <v>736</v>
      </c>
      <c r="D166" s="6" t="s">
        <v>764</v>
      </c>
      <c r="E166" s="6" t="s">
        <v>1338</v>
      </c>
      <c r="F166" s="6" t="s">
        <v>765</v>
      </c>
      <c r="G166" s="5">
        <v>1</v>
      </c>
      <c r="H166" s="5">
        <v>0</v>
      </c>
      <c r="I166" s="5">
        <v>0</v>
      </c>
      <c r="J166" s="5">
        <v>1</v>
      </c>
      <c r="K166" s="5">
        <v>1</v>
      </c>
      <c r="L166" s="5">
        <v>4</v>
      </c>
      <c r="M166" s="5">
        <v>1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1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1</v>
      </c>
      <c r="BW166" s="5">
        <v>1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1</v>
      </c>
      <c r="CH166" s="5">
        <v>0</v>
      </c>
      <c r="CI166" s="5">
        <v>0</v>
      </c>
      <c r="CJ166" s="5">
        <f t="shared" si="4"/>
        <v>1</v>
      </c>
      <c r="CK166" s="5">
        <f t="shared" si="5"/>
        <v>1</v>
      </c>
      <c r="CL166" s="6" t="s">
        <v>766</v>
      </c>
      <c r="CM166" s="6" t="s">
        <v>767</v>
      </c>
      <c r="CN166" s="6" t="s">
        <v>768</v>
      </c>
      <c r="CO166" s="6" t="s">
        <v>769</v>
      </c>
      <c r="CP166" s="6" t="s">
        <v>770</v>
      </c>
      <c r="CQ166" s="6" t="s">
        <v>1065</v>
      </c>
      <c r="CR166" s="6" t="s">
        <v>771</v>
      </c>
    </row>
    <row r="167" spans="1:96" ht="14.25">
      <c r="A167" s="5">
        <v>174</v>
      </c>
      <c r="B167" s="6" t="s">
        <v>772</v>
      </c>
      <c r="C167" s="7" t="s">
        <v>773</v>
      </c>
      <c r="D167" s="6" t="s">
        <v>774</v>
      </c>
      <c r="E167" s="6" t="s">
        <v>1080</v>
      </c>
      <c r="F167" s="6" t="s">
        <v>775</v>
      </c>
      <c r="G167" s="5">
        <v>1</v>
      </c>
      <c r="H167" s="5">
        <v>0</v>
      </c>
      <c r="I167" s="5">
        <v>0</v>
      </c>
      <c r="J167" s="5">
        <v>1</v>
      </c>
      <c r="K167" s="5">
        <v>1</v>
      </c>
      <c r="L167" s="5">
        <v>4</v>
      </c>
      <c r="M167" s="5">
        <v>2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1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1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f t="shared" si="4"/>
        <v>1</v>
      </c>
      <c r="CK167" s="5">
        <f t="shared" si="5"/>
        <v>0</v>
      </c>
      <c r="CL167" s="6" t="s">
        <v>1065</v>
      </c>
      <c r="CM167" s="6" t="s">
        <v>1065</v>
      </c>
      <c r="CN167" s="6" t="s">
        <v>1065</v>
      </c>
      <c r="CO167" s="6" t="s">
        <v>776</v>
      </c>
      <c r="CP167" s="6" t="s">
        <v>1065</v>
      </c>
      <c r="CQ167" s="6" t="s">
        <v>1065</v>
      </c>
      <c r="CR167" s="6" t="s">
        <v>777</v>
      </c>
    </row>
    <row r="168" spans="1:96" ht="14.25">
      <c r="A168" s="5">
        <v>175</v>
      </c>
      <c r="B168" s="6" t="s">
        <v>778</v>
      </c>
      <c r="C168" s="7" t="s">
        <v>779</v>
      </c>
      <c r="D168" s="6" t="s">
        <v>780</v>
      </c>
      <c r="E168" s="6" t="s">
        <v>1080</v>
      </c>
      <c r="F168" s="6" t="s">
        <v>781</v>
      </c>
      <c r="G168" s="5">
        <v>0</v>
      </c>
      <c r="H168" s="5">
        <v>0</v>
      </c>
      <c r="I168" s="5">
        <v>0</v>
      </c>
      <c r="J168" s="5">
        <v>1</v>
      </c>
      <c r="K168" s="5">
        <v>1</v>
      </c>
      <c r="L168" s="5">
        <v>3</v>
      </c>
      <c r="M168" s="5">
        <v>1</v>
      </c>
      <c r="N168" s="5">
        <v>0</v>
      </c>
      <c r="O168" s="5">
        <v>1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1</v>
      </c>
      <c r="AC168" s="5">
        <v>0</v>
      </c>
      <c r="AD168" s="5">
        <v>0</v>
      </c>
      <c r="AE168" s="5">
        <v>0</v>
      </c>
      <c r="AF168" s="5">
        <v>0</v>
      </c>
      <c r="AG168" s="5">
        <v>1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1</v>
      </c>
      <c r="BO168" s="5">
        <v>0</v>
      </c>
      <c r="BP168" s="5">
        <v>0</v>
      </c>
      <c r="BQ168" s="5">
        <v>1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f t="shared" si="4"/>
        <v>1</v>
      </c>
      <c r="CK168" s="5">
        <f t="shared" si="5"/>
        <v>1</v>
      </c>
      <c r="CL168" s="6" t="s">
        <v>1065</v>
      </c>
      <c r="CM168" s="6" t="s">
        <v>1065</v>
      </c>
      <c r="CN168" s="6" t="s">
        <v>1065</v>
      </c>
      <c r="CO168" s="6" t="s">
        <v>1065</v>
      </c>
      <c r="CP168" s="6" t="s">
        <v>782</v>
      </c>
      <c r="CQ168" s="6" t="s">
        <v>1065</v>
      </c>
      <c r="CR168" s="6" t="s">
        <v>783</v>
      </c>
    </row>
    <row r="169" spans="1:96" ht="14.25">
      <c r="A169" s="5">
        <v>176</v>
      </c>
      <c r="B169" s="6" t="s">
        <v>784</v>
      </c>
      <c r="C169" s="7" t="s">
        <v>785</v>
      </c>
      <c r="D169" s="6" t="s">
        <v>786</v>
      </c>
      <c r="E169" s="6" t="s">
        <v>1080</v>
      </c>
      <c r="F169" s="6" t="s">
        <v>787</v>
      </c>
      <c r="G169" s="5">
        <v>0</v>
      </c>
      <c r="H169" s="5">
        <v>0</v>
      </c>
      <c r="I169" s="5">
        <v>0</v>
      </c>
      <c r="J169" s="5">
        <v>1</v>
      </c>
      <c r="K169" s="5">
        <v>1</v>
      </c>
      <c r="L169" s="9">
        <v>3</v>
      </c>
      <c r="M169" s="5">
        <v>1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1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1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1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1</v>
      </c>
      <c r="BW169" s="5">
        <v>1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f t="shared" si="4"/>
        <v>1</v>
      </c>
      <c r="CK169" s="5">
        <f t="shared" si="5"/>
        <v>1</v>
      </c>
      <c r="CL169" s="6" t="s">
        <v>788</v>
      </c>
      <c r="CM169" s="6" t="s">
        <v>789</v>
      </c>
      <c r="CN169" s="6" t="s">
        <v>790</v>
      </c>
      <c r="CO169" s="6" t="s">
        <v>791</v>
      </c>
      <c r="CP169" s="6" t="s">
        <v>792</v>
      </c>
      <c r="CQ169" s="6" t="s">
        <v>1065</v>
      </c>
      <c r="CR169" s="6" t="s">
        <v>793</v>
      </c>
    </row>
    <row r="170" spans="1:96" ht="14.25">
      <c r="A170" s="5">
        <v>177</v>
      </c>
      <c r="B170" s="6" t="s">
        <v>794</v>
      </c>
      <c r="C170" s="7" t="s">
        <v>795</v>
      </c>
      <c r="D170" s="6" t="s">
        <v>796</v>
      </c>
      <c r="E170" s="6" t="s">
        <v>1145</v>
      </c>
      <c r="F170" s="6" t="s">
        <v>797</v>
      </c>
      <c r="G170" s="5">
        <v>0</v>
      </c>
      <c r="H170" s="5">
        <v>0</v>
      </c>
      <c r="I170" s="5">
        <v>0</v>
      </c>
      <c r="J170" s="5">
        <v>1</v>
      </c>
      <c r="K170" s="5">
        <v>1</v>
      </c>
      <c r="L170" s="5">
        <v>3</v>
      </c>
      <c r="M170" s="5">
        <v>1</v>
      </c>
      <c r="N170" s="5">
        <v>0</v>
      </c>
      <c r="O170" s="5">
        <v>1</v>
      </c>
      <c r="P170" s="5">
        <v>1</v>
      </c>
      <c r="Q170" s="5">
        <v>0</v>
      </c>
      <c r="R170" s="5">
        <v>0</v>
      </c>
      <c r="S170" s="5">
        <v>1</v>
      </c>
      <c r="T170" s="5">
        <v>0</v>
      </c>
      <c r="U170" s="5">
        <v>0</v>
      </c>
      <c r="V170" s="5">
        <v>0</v>
      </c>
      <c r="W170" s="5">
        <v>1</v>
      </c>
      <c r="X170" s="5">
        <v>1</v>
      </c>
      <c r="Y170" s="5">
        <v>1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1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1</v>
      </c>
      <c r="BO170" s="5">
        <v>0</v>
      </c>
      <c r="BP170" s="5">
        <v>1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1</v>
      </c>
      <c r="BW170" s="5">
        <v>1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1</v>
      </c>
      <c r="CI170" s="5">
        <v>0</v>
      </c>
      <c r="CJ170" s="5">
        <f t="shared" si="4"/>
        <v>0</v>
      </c>
      <c r="CK170" s="5">
        <f t="shared" si="5"/>
        <v>1</v>
      </c>
      <c r="CL170" s="6" t="s">
        <v>798</v>
      </c>
      <c r="CM170" s="6" t="s">
        <v>1065</v>
      </c>
      <c r="CN170" s="6" t="s">
        <v>799</v>
      </c>
      <c r="CO170" s="6" t="s">
        <v>800</v>
      </c>
      <c r="CP170" s="6" t="s">
        <v>801</v>
      </c>
      <c r="CQ170" s="6" t="s">
        <v>1065</v>
      </c>
      <c r="CR170" s="6" t="s">
        <v>1065</v>
      </c>
    </row>
    <row r="171" spans="1:96" ht="14.25">
      <c r="A171" s="5">
        <v>178</v>
      </c>
      <c r="B171" s="6" t="s">
        <v>802</v>
      </c>
      <c r="C171" s="7" t="s">
        <v>803</v>
      </c>
      <c r="D171" s="6" t="s">
        <v>804</v>
      </c>
      <c r="E171" s="6" t="s">
        <v>1133</v>
      </c>
      <c r="F171" s="6" t="s">
        <v>805</v>
      </c>
      <c r="G171" s="5">
        <v>0</v>
      </c>
      <c r="H171" s="5">
        <v>0</v>
      </c>
      <c r="I171" s="5">
        <v>0</v>
      </c>
      <c r="J171" s="5">
        <v>1</v>
      </c>
      <c r="K171" s="5">
        <v>1</v>
      </c>
      <c r="L171" s="5">
        <v>3</v>
      </c>
      <c r="M171" s="5">
        <v>1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1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1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1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1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f t="shared" si="4"/>
        <v>0</v>
      </c>
      <c r="CK171" s="5">
        <f t="shared" si="5"/>
        <v>1</v>
      </c>
      <c r="CL171" s="6" t="s">
        <v>1065</v>
      </c>
      <c r="CM171" s="6" t="s">
        <v>1065</v>
      </c>
      <c r="CN171" s="6" t="s">
        <v>806</v>
      </c>
      <c r="CO171" s="6" t="s">
        <v>807</v>
      </c>
      <c r="CP171" s="6" t="s">
        <v>808</v>
      </c>
      <c r="CQ171" s="6" t="s">
        <v>1065</v>
      </c>
      <c r="CR171" s="6" t="s">
        <v>1065</v>
      </c>
    </row>
    <row r="172" spans="1:96" ht="14.25">
      <c r="A172" s="5">
        <v>179</v>
      </c>
      <c r="B172" s="6" t="s">
        <v>809</v>
      </c>
      <c r="C172" s="7" t="s">
        <v>803</v>
      </c>
      <c r="D172" s="6" t="s">
        <v>810</v>
      </c>
      <c r="E172" s="6" t="s">
        <v>1145</v>
      </c>
      <c r="F172" s="6" t="s">
        <v>811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  <c r="L172" s="5">
        <v>3</v>
      </c>
      <c r="M172" s="5">
        <v>1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1</v>
      </c>
      <c r="AC172" s="5">
        <v>0</v>
      </c>
      <c r="AD172" s="5">
        <v>0</v>
      </c>
      <c r="AE172" s="5">
        <v>0</v>
      </c>
      <c r="AF172" s="5">
        <v>0</v>
      </c>
      <c r="AG172" s="5">
        <v>1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f t="shared" si="4"/>
        <v>1</v>
      </c>
      <c r="CK172" s="5">
        <f t="shared" si="5"/>
        <v>1</v>
      </c>
      <c r="CL172" s="6" t="s">
        <v>1065</v>
      </c>
      <c r="CM172" s="6" t="s">
        <v>1065</v>
      </c>
      <c r="CN172" s="6" t="s">
        <v>1065</v>
      </c>
      <c r="CO172" s="6" t="s">
        <v>1065</v>
      </c>
      <c r="CP172" s="6" t="s">
        <v>812</v>
      </c>
      <c r="CQ172" s="6" t="s">
        <v>1065</v>
      </c>
      <c r="CR172" s="6" t="s">
        <v>813</v>
      </c>
    </row>
    <row r="173" spans="1:96" ht="14.25">
      <c r="A173" s="5">
        <v>180</v>
      </c>
      <c r="B173" s="6" t="s">
        <v>814</v>
      </c>
      <c r="C173" s="7" t="s">
        <v>815</v>
      </c>
      <c r="D173" s="6" t="s">
        <v>816</v>
      </c>
      <c r="E173" s="6" t="s">
        <v>1338</v>
      </c>
      <c r="F173" s="6" t="s">
        <v>817</v>
      </c>
      <c r="G173" s="5">
        <v>0</v>
      </c>
      <c r="H173" s="5">
        <v>1</v>
      </c>
      <c r="I173" s="5">
        <v>0</v>
      </c>
      <c r="J173" s="5">
        <v>1</v>
      </c>
      <c r="K173" s="5">
        <v>1</v>
      </c>
      <c r="L173" s="5">
        <v>2</v>
      </c>
      <c r="M173" s="5">
        <v>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1</v>
      </c>
      <c r="AC173" s="5">
        <v>0</v>
      </c>
      <c r="AD173" s="5">
        <v>0</v>
      </c>
      <c r="AE173" s="5">
        <v>1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1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1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1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f t="shared" si="4"/>
        <v>1</v>
      </c>
      <c r="CK173" s="5">
        <f t="shared" si="5"/>
        <v>0</v>
      </c>
      <c r="CL173" s="6" t="s">
        <v>818</v>
      </c>
      <c r="CM173" s="6" t="s">
        <v>1065</v>
      </c>
      <c r="CN173" s="6" t="s">
        <v>1065</v>
      </c>
      <c r="CO173" s="6" t="s">
        <v>1065</v>
      </c>
      <c r="CP173" s="6" t="s">
        <v>1065</v>
      </c>
      <c r="CQ173" s="6" t="s">
        <v>1065</v>
      </c>
      <c r="CR173" s="6" t="s">
        <v>819</v>
      </c>
    </row>
    <row r="174" spans="1:96" ht="14.25">
      <c r="A174" s="5">
        <v>181</v>
      </c>
      <c r="B174" s="6" t="s">
        <v>820</v>
      </c>
      <c r="C174" s="7" t="s">
        <v>821</v>
      </c>
      <c r="D174" s="6" t="s">
        <v>822</v>
      </c>
      <c r="E174" s="6" t="s">
        <v>1080</v>
      </c>
      <c r="F174" s="6" t="s">
        <v>823</v>
      </c>
      <c r="G174" s="5">
        <v>0</v>
      </c>
      <c r="H174" s="5">
        <v>0</v>
      </c>
      <c r="I174" s="5">
        <v>0</v>
      </c>
      <c r="J174" s="5">
        <v>1</v>
      </c>
      <c r="K174" s="5">
        <v>1</v>
      </c>
      <c r="L174" s="5">
        <v>2</v>
      </c>
      <c r="M174" s="5">
        <v>1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1</v>
      </c>
      <c r="AC174" s="5">
        <v>1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1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1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f t="shared" si="4"/>
        <v>1</v>
      </c>
      <c r="CK174" s="5">
        <f t="shared" si="5"/>
        <v>0</v>
      </c>
      <c r="CL174" s="6" t="s">
        <v>1065</v>
      </c>
      <c r="CM174" s="6" t="s">
        <v>1065</v>
      </c>
      <c r="CN174" s="6" t="s">
        <v>1065</v>
      </c>
      <c r="CO174" s="6" t="s">
        <v>1065</v>
      </c>
      <c r="CP174" s="6" t="s">
        <v>1065</v>
      </c>
      <c r="CQ174" s="6" t="s">
        <v>1065</v>
      </c>
      <c r="CR174" s="6" t="s">
        <v>824</v>
      </c>
    </row>
    <row r="175" spans="1:96" ht="14.25">
      <c r="A175" s="5">
        <v>182</v>
      </c>
      <c r="B175" s="6" t="s">
        <v>825</v>
      </c>
      <c r="C175" s="7" t="s">
        <v>821</v>
      </c>
      <c r="D175" s="6" t="s">
        <v>826</v>
      </c>
      <c r="E175" s="6" t="s">
        <v>1080</v>
      </c>
      <c r="F175" s="6" t="s">
        <v>827</v>
      </c>
      <c r="G175" s="5">
        <v>0</v>
      </c>
      <c r="H175" s="5">
        <v>0</v>
      </c>
      <c r="I175" s="5">
        <v>0</v>
      </c>
      <c r="J175" s="5">
        <v>1</v>
      </c>
      <c r="K175" s="5">
        <v>1</v>
      </c>
      <c r="L175" s="5">
        <v>2</v>
      </c>
      <c r="M175" s="5">
        <v>2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1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1</v>
      </c>
      <c r="BO175" s="5">
        <v>0</v>
      </c>
      <c r="BP175" s="5">
        <v>0</v>
      </c>
      <c r="BQ175" s="5">
        <v>1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f t="shared" si="4"/>
        <v>0</v>
      </c>
      <c r="CK175" s="5">
        <f t="shared" si="5"/>
        <v>0</v>
      </c>
      <c r="CL175" s="6" t="s">
        <v>1065</v>
      </c>
      <c r="CM175" s="6" t="s">
        <v>1065</v>
      </c>
      <c r="CN175" s="6" t="s">
        <v>1065</v>
      </c>
      <c r="CO175" s="6" t="s">
        <v>1065</v>
      </c>
      <c r="CP175" s="6" t="s">
        <v>1065</v>
      </c>
      <c r="CQ175" s="6" t="s">
        <v>1065</v>
      </c>
      <c r="CR175" s="6" t="s">
        <v>1065</v>
      </c>
    </row>
    <row r="176" spans="1:96" ht="14.25">
      <c r="A176" s="5">
        <v>183</v>
      </c>
      <c r="B176" s="6" t="s">
        <v>828</v>
      </c>
      <c r="C176" s="7" t="s">
        <v>829</v>
      </c>
      <c r="D176" s="6" t="s">
        <v>0</v>
      </c>
      <c r="E176" s="6" t="s">
        <v>1553</v>
      </c>
      <c r="F176" s="6" t="s">
        <v>1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10"/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1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1</v>
      </c>
      <c r="BM176" s="5">
        <v>0</v>
      </c>
      <c r="BN176" s="5">
        <v>0</v>
      </c>
      <c r="BO176" s="5">
        <v>0</v>
      </c>
      <c r="BP176" s="5">
        <v>0</v>
      </c>
      <c r="BQ176" s="5">
        <v>1</v>
      </c>
      <c r="BR176" s="5">
        <v>0</v>
      </c>
      <c r="BS176" s="5">
        <v>0</v>
      </c>
      <c r="BT176" s="5">
        <v>0</v>
      </c>
      <c r="BU176" s="5">
        <v>0</v>
      </c>
      <c r="BV176" s="5">
        <v>1</v>
      </c>
      <c r="BW176" s="5">
        <v>1</v>
      </c>
      <c r="BX176" s="5">
        <v>0</v>
      </c>
      <c r="BY176" s="5">
        <v>0</v>
      </c>
      <c r="BZ176" s="5">
        <v>1</v>
      </c>
      <c r="CA176" s="5">
        <v>1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f t="shared" si="4"/>
        <v>1</v>
      </c>
      <c r="CK176" s="5">
        <f t="shared" si="5"/>
        <v>0</v>
      </c>
      <c r="CL176" s="6" t="s">
        <v>1065</v>
      </c>
      <c r="CM176" s="6" t="s">
        <v>1065</v>
      </c>
      <c r="CN176" s="6" t="s">
        <v>1065</v>
      </c>
      <c r="CO176" s="6" t="s">
        <v>1065</v>
      </c>
      <c r="CP176" s="6" t="s">
        <v>1065</v>
      </c>
      <c r="CQ176" s="6" t="s">
        <v>1065</v>
      </c>
      <c r="CR176" s="6" t="s">
        <v>2</v>
      </c>
    </row>
    <row r="177" spans="1:96" ht="14.25">
      <c r="A177" s="5">
        <v>184</v>
      </c>
      <c r="B177" s="6" t="s">
        <v>3</v>
      </c>
      <c r="C177" s="7" t="s">
        <v>4</v>
      </c>
      <c r="D177" s="6" t="s">
        <v>5</v>
      </c>
      <c r="E177" s="6" t="s">
        <v>1080</v>
      </c>
      <c r="F177" s="6" t="s">
        <v>6</v>
      </c>
      <c r="G177" s="5">
        <v>0</v>
      </c>
      <c r="H177" s="5">
        <v>0</v>
      </c>
      <c r="I177" s="5">
        <v>0</v>
      </c>
      <c r="J177" s="5">
        <v>1</v>
      </c>
      <c r="K177" s="5">
        <v>1</v>
      </c>
      <c r="L177" s="5">
        <v>3</v>
      </c>
      <c r="M177" s="5">
        <v>6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1</v>
      </c>
      <c r="T177" s="5">
        <v>1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1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1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1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f t="shared" si="4"/>
        <v>1</v>
      </c>
      <c r="CK177" s="5">
        <f t="shared" si="5"/>
        <v>1</v>
      </c>
      <c r="CL177" s="6" t="s">
        <v>7</v>
      </c>
      <c r="CM177" s="6" t="s">
        <v>1061</v>
      </c>
      <c r="CN177" s="6" t="s">
        <v>8</v>
      </c>
      <c r="CO177" s="6" t="s">
        <v>9</v>
      </c>
      <c r="CP177" s="6" t="s">
        <v>10</v>
      </c>
      <c r="CQ177" s="6" t="s">
        <v>1065</v>
      </c>
      <c r="CR177" s="6" t="s">
        <v>11</v>
      </c>
    </row>
    <row r="178" spans="1:96" ht="14.25">
      <c r="A178" s="5">
        <v>185</v>
      </c>
      <c r="B178" s="6" t="s">
        <v>12</v>
      </c>
      <c r="C178" s="7" t="s">
        <v>4</v>
      </c>
      <c r="D178" s="6" t="s">
        <v>13</v>
      </c>
      <c r="E178" s="6" t="s">
        <v>1145</v>
      </c>
      <c r="F178" s="6" t="s">
        <v>14</v>
      </c>
      <c r="G178" s="5">
        <v>1</v>
      </c>
      <c r="H178" s="5">
        <v>0</v>
      </c>
      <c r="I178" s="5">
        <v>0</v>
      </c>
      <c r="J178" s="5">
        <v>1</v>
      </c>
      <c r="K178" s="5">
        <v>1</v>
      </c>
      <c r="L178" s="5">
        <v>4</v>
      </c>
      <c r="M178" s="5">
        <v>1</v>
      </c>
      <c r="N178" s="5">
        <v>1</v>
      </c>
      <c r="O178" s="5">
        <v>1</v>
      </c>
      <c r="P178" s="5">
        <v>0</v>
      </c>
      <c r="Q178" s="5">
        <v>0</v>
      </c>
      <c r="R178" s="5">
        <v>0</v>
      </c>
      <c r="S178" s="5">
        <v>1</v>
      </c>
      <c r="T178" s="5">
        <v>1</v>
      </c>
      <c r="U178" s="5">
        <v>0</v>
      </c>
      <c r="V178" s="5">
        <v>1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1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1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1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1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1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1</v>
      </c>
      <c r="BU178" s="5">
        <v>0</v>
      </c>
      <c r="BV178" s="5">
        <v>1</v>
      </c>
      <c r="BW178" s="5">
        <v>1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1</v>
      </c>
      <c r="CH178" s="5">
        <v>0</v>
      </c>
      <c r="CI178" s="5">
        <v>0</v>
      </c>
      <c r="CJ178" s="5">
        <f t="shared" si="4"/>
        <v>1</v>
      </c>
      <c r="CK178" s="5">
        <f t="shared" si="5"/>
        <v>1</v>
      </c>
      <c r="CL178" s="6" t="s">
        <v>15</v>
      </c>
      <c r="CM178" s="6" t="s">
        <v>16</v>
      </c>
      <c r="CN178" s="6" t="s">
        <v>17</v>
      </c>
      <c r="CO178" s="6" t="s">
        <v>18</v>
      </c>
      <c r="CP178" s="6" t="s">
        <v>19</v>
      </c>
      <c r="CQ178" s="6" t="s">
        <v>1065</v>
      </c>
      <c r="CR178" s="6" t="s">
        <v>20</v>
      </c>
    </row>
    <row r="179" spans="1:96" ht="14.25">
      <c r="A179" s="5">
        <v>186</v>
      </c>
      <c r="B179" s="6" t="s">
        <v>21</v>
      </c>
      <c r="C179" s="7" t="s">
        <v>22</v>
      </c>
      <c r="D179" s="6" t="s">
        <v>23</v>
      </c>
      <c r="E179" s="6" t="s">
        <v>1133</v>
      </c>
      <c r="F179" s="6" t="s">
        <v>24</v>
      </c>
      <c r="G179" s="5">
        <v>0</v>
      </c>
      <c r="H179" s="5">
        <v>0</v>
      </c>
      <c r="I179" s="5">
        <v>0</v>
      </c>
      <c r="J179" s="5">
        <v>1</v>
      </c>
      <c r="K179" s="5">
        <v>1</v>
      </c>
      <c r="L179" s="5">
        <v>3</v>
      </c>
      <c r="M179" s="5">
        <v>1</v>
      </c>
      <c r="N179" s="5">
        <v>0</v>
      </c>
      <c r="O179" s="5">
        <v>1</v>
      </c>
      <c r="P179" s="5">
        <v>0</v>
      </c>
      <c r="Q179" s="5">
        <v>0</v>
      </c>
      <c r="R179" s="5">
        <v>0</v>
      </c>
      <c r="S179" s="5">
        <v>1</v>
      </c>
      <c r="T179" s="5">
        <v>0</v>
      </c>
      <c r="U179" s="5">
        <v>0</v>
      </c>
      <c r="V179" s="5">
        <v>1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1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1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1</v>
      </c>
      <c r="BW179" s="5">
        <v>1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1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f t="shared" si="4"/>
        <v>1</v>
      </c>
      <c r="CK179" s="5">
        <f t="shared" si="5"/>
        <v>1</v>
      </c>
      <c r="CL179" s="6" t="s">
        <v>1065</v>
      </c>
      <c r="CM179" s="6" t="s">
        <v>1463</v>
      </c>
      <c r="CN179" s="6" t="s">
        <v>25</v>
      </c>
      <c r="CO179" s="6" t="s">
        <v>26</v>
      </c>
      <c r="CP179" s="6" t="s">
        <v>27</v>
      </c>
      <c r="CQ179" s="6" t="s">
        <v>1065</v>
      </c>
      <c r="CR179" s="6" t="s">
        <v>28</v>
      </c>
    </row>
    <row r="180" spans="1:96" ht="14.25">
      <c r="A180" s="5">
        <v>187</v>
      </c>
      <c r="B180" s="6" t="s">
        <v>29</v>
      </c>
      <c r="C180" s="7" t="s">
        <v>22</v>
      </c>
      <c r="D180" s="6" t="s">
        <v>30</v>
      </c>
      <c r="E180" s="6" t="s">
        <v>1080</v>
      </c>
      <c r="F180" s="6" t="s">
        <v>31</v>
      </c>
      <c r="G180" s="5">
        <v>1</v>
      </c>
      <c r="H180" s="5">
        <v>0</v>
      </c>
      <c r="I180" s="5">
        <v>0</v>
      </c>
      <c r="J180" s="5">
        <v>1</v>
      </c>
      <c r="K180" s="5">
        <v>1</v>
      </c>
      <c r="L180" s="5">
        <v>4</v>
      </c>
      <c r="M180" s="5">
        <v>1</v>
      </c>
      <c r="N180" s="5">
        <v>1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1</v>
      </c>
      <c r="AC180" s="5">
        <v>0</v>
      </c>
      <c r="AD180" s="5">
        <v>0</v>
      </c>
      <c r="AE180" s="5">
        <v>1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1</v>
      </c>
      <c r="BI180" s="5">
        <v>0</v>
      </c>
      <c r="BJ180" s="5">
        <v>1</v>
      </c>
      <c r="BK180" s="5">
        <v>0</v>
      </c>
      <c r="BL180" s="5">
        <v>1</v>
      </c>
      <c r="BM180" s="5">
        <v>0</v>
      </c>
      <c r="BN180" s="5">
        <v>0</v>
      </c>
      <c r="BO180" s="5">
        <v>1</v>
      </c>
      <c r="BP180" s="5">
        <v>0</v>
      </c>
      <c r="BQ180" s="5">
        <v>0</v>
      </c>
      <c r="BR180" s="5">
        <v>0</v>
      </c>
      <c r="BS180" s="5">
        <v>0</v>
      </c>
      <c r="BT180" s="5">
        <v>1</v>
      </c>
      <c r="BU180" s="5">
        <v>1</v>
      </c>
      <c r="BV180" s="5">
        <v>1</v>
      </c>
      <c r="BW180" s="5">
        <v>1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f t="shared" si="4"/>
        <v>1</v>
      </c>
      <c r="CK180" s="5">
        <f t="shared" si="5"/>
        <v>1</v>
      </c>
      <c r="CL180" s="6" t="s">
        <v>1065</v>
      </c>
      <c r="CM180" s="6" t="s">
        <v>32</v>
      </c>
      <c r="CN180" s="6" t="s">
        <v>33</v>
      </c>
      <c r="CO180" s="6" t="s">
        <v>34</v>
      </c>
      <c r="CP180" s="6" t="s">
        <v>35</v>
      </c>
      <c r="CQ180" s="6" t="s">
        <v>1065</v>
      </c>
      <c r="CR180" s="6" t="s">
        <v>36</v>
      </c>
    </row>
    <row r="181" spans="1:96" ht="14.25">
      <c r="A181" s="5">
        <v>188</v>
      </c>
      <c r="B181" s="6" t="s">
        <v>37</v>
      </c>
      <c r="C181" s="7" t="s">
        <v>38</v>
      </c>
      <c r="D181" s="6" t="s">
        <v>39</v>
      </c>
      <c r="E181" s="6" t="s">
        <v>1080</v>
      </c>
      <c r="F181" s="6" t="s">
        <v>40</v>
      </c>
      <c r="G181" s="5">
        <v>0</v>
      </c>
      <c r="H181" s="5">
        <v>0</v>
      </c>
      <c r="I181" s="5">
        <v>0</v>
      </c>
      <c r="J181" s="5">
        <v>1</v>
      </c>
      <c r="K181" s="5">
        <v>1</v>
      </c>
      <c r="L181" s="5">
        <v>3</v>
      </c>
      <c r="M181" s="5">
        <v>2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1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1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1</v>
      </c>
      <c r="BO181" s="5">
        <v>0</v>
      </c>
      <c r="BP181" s="5">
        <v>0</v>
      </c>
      <c r="BQ181" s="5">
        <v>1</v>
      </c>
      <c r="BR181" s="5">
        <v>0</v>
      </c>
      <c r="BS181" s="5">
        <v>0</v>
      </c>
      <c r="BT181" s="5">
        <v>0</v>
      </c>
      <c r="BU181" s="5">
        <v>1</v>
      </c>
      <c r="BV181" s="5">
        <v>1</v>
      </c>
      <c r="BW181" s="5">
        <v>1</v>
      </c>
      <c r="BX181" s="5">
        <v>0</v>
      </c>
      <c r="BY181" s="5">
        <v>1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f t="shared" si="4"/>
        <v>0</v>
      </c>
      <c r="CK181" s="5">
        <f t="shared" si="5"/>
        <v>1</v>
      </c>
      <c r="CL181" s="6" t="s">
        <v>1065</v>
      </c>
      <c r="CM181" s="6" t="s">
        <v>1065</v>
      </c>
      <c r="CN181" s="6" t="s">
        <v>41</v>
      </c>
      <c r="CO181" s="6" t="s">
        <v>42</v>
      </c>
      <c r="CP181" s="6" t="s">
        <v>43</v>
      </c>
      <c r="CQ181" s="6" t="s">
        <v>1065</v>
      </c>
      <c r="CR181" s="6" t="s">
        <v>1065</v>
      </c>
    </row>
    <row r="182" spans="1:96" ht="14.25">
      <c r="A182" s="5">
        <v>189</v>
      </c>
      <c r="B182" s="6" t="s">
        <v>44</v>
      </c>
      <c r="C182" s="7" t="s">
        <v>38</v>
      </c>
      <c r="D182" s="6" t="s">
        <v>45</v>
      </c>
      <c r="E182" s="6" t="s">
        <v>1080</v>
      </c>
      <c r="F182" s="6" t="s">
        <v>46</v>
      </c>
      <c r="G182" s="5">
        <v>0</v>
      </c>
      <c r="H182" s="5">
        <v>0</v>
      </c>
      <c r="I182" s="5">
        <v>0</v>
      </c>
      <c r="J182" s="5">
        <v>1</v>
      </c>
      <c r="K182" s="5">
        <v>1</v>
      </c>
      <c r="L182" s="5">
        <v>1</v>
      </c>
      <c r="M182" s="5">
        <v>2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0</v>
      </c>
      <c r="BQ182" s="5">
        <v>1</v>
      </c>
      <c r="BR182" s="5">
        <v>0</v>
      </c>
      <c r="BS182" s="5">
        <v>0</v>
      </c>
      <c r="BT182" s="5">
        <v>0</v>
      </c>
      <c r="BU182" s="5">
        <v>0</v>
      </c>
      <c r="BV182" s="5">
        <v>1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f t="shared" si="4"/>
        <v>0</v>
      </c>
      <c r="CK182" s="5">
        <f t="shared" si="5"/>
        <v>0</v>
      </c>
      <c r="CL182" s="6" t="s">
        <v>1065</v>
      </c>
      <c r="CM182" s="6" t="s">
        <v>1065</v>
      </c>
      <c r="CN182" s="6" t="s">
        <v>1065</v>
      </c>
      <c r="CO182" s="6" t="s">
        <v>1065</v>
      </c>
      <c r="CP182" s="6" t="s">
        <v>1065</v>
      </c>
      <c r="CQ182" s="6" t="s">
        <v>1065</v>
      </c>
      <c r="CR182" s="6" t="s">
        <v>1065</v>
      </c>
    </row>
    <row r="183" spans="1:96" ht="14.25">
      <c r="A183" s="5">
        <v>190</v>
      </c>
      <c r="B183" s="6" t="s">
        <v>47</v>
      </c>
      <c r="C183" s="7" t="s">
        <v>38</v>
      </c>
      <c r="D183" s="6" t="s">
        <v>48</v>
      </c>
      <c r="E183" s="6" t="s">
        <v>1145</v>
      </c>
      <c r="F183" s="6" t="s">
        <v>49</v>
      </c>
      <c r="G183" s="5">
        <v>0</v>
      </c>
      <c r="H183" s="5">
        <v>0</v>
      </c>
      <c r="I183" s="5">
        <v>0</v>
      </c>
      <c r="J183" s="5">
        <v>1</v>
      </c>
      <c r="K183" s="5">
        <v>1</v>
      </c>
      <c r="L183" s="5">
        <v>3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1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1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f t="shared" si="4"/>
        <v>1</v>
      </c>
      <c r="CK183" s="5">
        <f t="shared" si="5"/>
        <v>0</v>
      </c>
      <c r="CL183" s="6" t="s">
        <v>50</v>
      </c>
      <c r="CM183" s="6" t="s">
        <v>51</v>
      </c>
      <c r="CN183" s="6" t="s">
        <v>52</v>
      </c>
      <c r="CO183" s="6" t="s">
        <v>53</v>
      </c>
      <c r="CP183" s="6" t="s">
        <v>1065</v>
      </c>
      <c r="CQ183" s="6" t="s">
        <v>1065</v>
      </c>
      <c r="CR183" s="6" t="s">
        <v>54</v>
      </c>
    </row>
    <row r="184" spans="1:96" ht="14.25">
      <c r="A184" s="5">
        <v>191</v>
      </c>
      <c r="B184" s="6" t="s">
        <v>55</v>
      </c>
      <c r="C184" s="7" t="s">
        <v>38</v>
      </c>
      <c r="D184" s="6" t="s">
        <v>56</v>
      </c>
      <c r="E184" s="6" t="s">
        <v>1080</v>
      </c>
      <c r="F184" s="6" t="s">
        <v>57</v>
      </c>
      <c r="G184" s="5">
        <v>0</v>
      </c>
      <c r="H184" s="5">
        <v>0</v>
      </c>
      <c r="I184" s="5">
        <v>0</v>
      </c>
      <c r="J184" s="5">
        <v>1</v>
      </c>
      <c r="K184" s="5">
        <v>1</v>
      </c>
      <c r="L184" s="9">
        <v>3</v>
      </c>
      <c r="M184" s="5">
        <v>1</v>
      </c>
      <c r="N184" s="5">
        <v>0</v>
      </c>
      <c r="O184" s="5">
        <v>1</v>
      </c>
      <c r="P184" s="5">
        <v>1</v>
      </c>
      <c r="Q184" s="5">
        <v>0</v>
      </c>
      <c r="R184" s="5">
        <v>0</v>
      </c>
      <c r="S184" s="5">
        <v>1</v>
      </c>
      <c r="T184" s="5">
        <v>0</v>
      </c>
      <c r="U184" s="5">
        <v>1</v>
      </c>
      <c r="V184" s="5">
        <v>1</v>
      </c>
      <c r="W184" s="5">
        <v>1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1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1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1</v>
      </c>
      <c r="BW184" s="5">
        <v>1</v>
      </c>
      <c r="BX184" s="5">
        <v>0</v>
      </c>
      <c r="BY184" s="5">
        <v>1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f t="shared" si="4"/>
        <v>0</v>
      </c>
      <c r="CK184" s="5">
        <f t="shared" si="5"/>
        <v>1</v>
      </c>
      <c r="CL184" s="6" t="s">
        <v>58</v>
      </c>
      <c r="CM184" s="6" t="s">
        <v>59</v>
      </c>
      <c r="CN184" s="6" t="s">
        <v>60</v>
      </c>
      <c r="CO184" s="6" t="s">
        <v>61</v>
      </c>
      <c r="CP184" s="6" t="s">
        <v>62</v>
      </c>
      <c r="CQ184" s="6" t="s">
        <v>1065</v>
      </c>
      <c r="CR184" s="6" t="s">
        <v>1065</v>
      </c>
    </row>
    <row r="185" spans="1:96" ht="14.25">
      <c r="A185" s="5">
        <v>192</v>
      </c>
      <c r="B185" s="6" t="s">
        <v>63</v>
      </c>
      <c r="C185" s="7" t="s">
        <v>64</v>
      </c>
      <c r="D185" s="6" t="s">
        <v>65</v>
      </c>
      <c r="E185" s="6" t="s">
        <v>1133</v>
      </c>
      <c r="F185" s="6" t="s">
        <v>892</v>
      </c>
      <c r="G185" s="5">
        <v>0</v>
      </c>
      <c r="H185" s="5">
        <v>0</v>
      </c>
      <c r="I185" s="5">
        <v>0</v>
      </c>
      <c r="J185" s="5">
        <v>1</v>
      </c>
      <c r="K185" s="5">
        <v>1</v>
      </c>
      <c r="L185" s="5">
        <v>3</v>
      </c>
      <c r="M185" s="5">
        <v>1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1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1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1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f t="shared" si="4"/>
        <v>1</v>
      </c>
      <c r="CK185" s="5">
        <f t="shared" si="5"/>
        <v>0</v>
      </c>
      <c r="CL185" s="6" t="s">
        <v>893</v>
      </c>
      <c r="CM185" s="6" t="s">
        <v>894</v>
      </c>
      <c r="CN185" s="6" t="s">
        <v>895</v>
      </c>
      <c r="CO185" s="6" t="s">
        <v>1065</v>
      </c>
      <c r="CP185" s="6" t="s">
        <v>1065</v>
      </c>
      <c r="CQ185" s="6" t="s">
        <v>1065</v>
      </c>
      <c r="CR185" s="6" t="s">
        <v>896</v>
      </c>
    </row>
    <row r="186" spans="1:96" ht="14.25">
      <c r="A186" s="5">
        <v>193</v>
      </c>
      <c r="B186" s="6" t="s">
        <v>897</v>
      </c>
      <c r="C186" s="7" t="s">
        <v>898</v>
      </c>
      <c r="D186" s="6" t="s">
        <v>899</v>
      </c>
      <c r="E186" s="6" t="s">
        <v>1080</v>
      </c>
      <c r="F186" s="6" t="s">
        <v>900</v>
      </c>
      <c r="G186" s="5">
        <v>0</v>
      </c>
      <c r="H186" s="5">
        <v>0</v>
      </c>
      <c r="I186" s="5">
        <v>0</v>
      </c>
      <c r="J186" s="5">
        <v>1</v>
      </c>
      <c r="K186" s="5">
        <v>1</v>
      </c>
      <c r="L186" s="5">
        <v>2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1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1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f t="shared" si="4"/>
        <v>0</v>
      </c>
      <c r="CK186" s="5">
        <f t="shared" si="5"/>
        <v>0</v>
      </c>
      <c r="CL186" s="6" t="s">
        <v>1065</v>
      </c>
      <c r="CM186" s="6" t="s">
        <v>1065</v>
      </c>
      <c r="CN186" s="6" t="s">
        <v>1065</v>
      </c>
      <c r="CO186" s="6" t="s">
        <v>1065</v>
      </c>
      <c r="CP186" s="6" t="s">
        <v>1065</v>
      </c>
      <c r="CQ186" s="6" t="s">
        <v>1065</v>
      </c>
      <c r="CR186" s="6" t="s">
        <v>1065</v>
      </c>
    </row>
    <row r="187" spans="1:96" ht="14.25">
      <c r="A187" s="5">
        <v>194</v>
      </c>
      <c r="B187" s="6" t="s">
        <v>901</v>
      </c>
      <c r="C187" s="7" t="s">
        <v>902</v>
      </c>
      <c r="D187" s="6" t="s">
        <v>903</v>
      </c>
      <c r="E187" s="6" t="s">
        <v>1338</v>
      </c>
      <c r="F187" s="6" t="s">
        <v>904</v>
      </c>
      <c r="G187" s="5">
        <v>0</v>
      </c>
      <c r="H187" s="5">
        <v>0</v>
      </c>
      <c r="I187" s="5">
        <v>0</v>
      </c>
      <c r="J187" s="5">
        <v>1</v>
      </c>
      <c r="K187" s="5">
        <v>1</v>
      </c>
      <c r="L187" s="5">
        <v>2</v>
      </c>
      <c r="M187" s="5">
        <v>1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1</v>
      </c>
      <c r="AC187" s="5">
        <v>0</v>
      </c>
      <c r="AD187" s="5">
        <v>0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1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f t="shared" si="4"/>
        <v>1</v>
      </c>
      <c r="CK187" s="5">
        <f t="shared" si="5"/>
        <v>1</v>
      </c>
      <c r="CL187" s="6" t="s">
        <v>905</v>
      </c>
      <c r="CM187" s="6" t="s">
        <v>1065</v>
      </c>
      <c r="CN187" s="6" t="s">
        <v>1065</v>
      </c>
      <c r="CO187" s="6" t="s">
        <v>1065</v>
      </c>
      <c r="CP187" s="6" t="s">
        <v>906</v>
      </c>
      <c r="CQ187" s="6" t="s">
        <v>1065</v>
      </c>
      <c r="CR187" s="6" t="s">
        <v>907</v>
      </c>
    </row>
    <row r="188" spans="1:96" ht="14.25">
      <c r="A188" s="5">
        <v>195</v>
      </c>
      <c r="B188" s="6" t="s">
        <v>908</v>
      </c>
      <c r="C188" s="7" t="s">
        <v>909</v>
      </c>
      <c r="D188" s="6" t="s">
        <v>910</v>
      </c>
      <c r="E188" s="6" t="s">
        <v>1080</v>
      </c>
      <c r="F188" s="6" t="s">
        <v>911</v>
      </c>
      <c r="G188" s="5">
        <v>0</v>
      </c>
      <c r="H188" s="5">
        <v>0</v>
      </c>
      <c r="I188" s="5">
        <v>0</v>
      </c>
      <c r="J188" s="5">
        <v>1</v>
      </c>
      <c r="K188" s="5">
        <v>1</v>
      </c>
      <c r="L188" s="5">
        <v>3</v>
      </c>
      <c r="M188" s="5">
        <v>2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1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1</v>
      </c>
      <c r="BE188" s="5">
        <v>0</v>
      </c>
      <c r="BF188" s="5">
        <v>0</v>
      </c>
      <c r="BG188" s="5">
        <v>1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1</v>
      </c>
      <c r="BQ188" s="5">
        <v>0</v>
      </c>
      <c r="BR188" s="5">
        <v>0</v>
      </c>
      <c r="BS188" s="5">
        <v>0</v>
      </c>
      <c r="BT188" s="5">
        <v>0</v>
      </c>
      <c r="BU188" s="5">
        <v>1</v>
      </c>
      <c r="BV188" s="5">
        <v>1</v>
      </c>
      <c r="BW188" s="5">
        <v>1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f t="shared" si="4"/>
        <v>1</v>
      </c>
      <c r="CK188" s="5">
        <f t="shared" si="5"/>
        <v>1</v>
      </c>
      <c r="CL188" s="6" t="s">
        <v>912</v>
      </c>
      <c r="CM188" s="6" t="s">
        <v>913</v>
      </c>
      <c r="CN188" s="6" t="s">
        <v>914</v>
      </c>
      <c r="CO188" s="6" t="s">
        <v>915</v>
      </c>
      <c r="CP188" s="6" t="s">
        <v>916</v>
      </c>
      <c r="CQ188" s="6" t="s">
        <v>1065</v>
      </c>
      <c r="CR188" s="6" t="s">
        <v>917</v>
      </c>
    </row>
    <row r="189" spans="1:96" ht="14.25">
      <c r="A189" s="5">
        <v>196</v>
      </c>
      <c r="B189" s="6" t="s">
        <v>918</v>
      </c>
      <c r="C189" s="7" t="s">
        <v>919</v>
      </c>
      <c r="D189" s="6" t="s">
        <v>920</v>
      </c>
      <c r="E189" s="6" t="s">
        <v>1553</v>
      </c>
      <c r="F189" s="6" t="s">
        <v>921</v>
      </c>
      <c r="G189" s="5">
        <v>0</v>
      </c>
      <c r="H189" s="5">
        <v>0</v>
      </c>
      <c r="I189" s="5">
        <v>0</v>
      </c>
      <c r="J189" s="5">
        <v>1</v>
      </c>
      <c r="K189" s="5">
        <v>0</v>
      </c>
      <c r="L189" s="5">
        <v>2</v>
      </c>
      <c r="M189" s="5">
        <v>1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1</v>
      </c>
      <c r="AF189" s="5">
        <v>0</v>
      </c>
      <c r="AG189" s="5">
        <v>0</v>
      </c>
      <c r="AH189" s="5">
        <v>0</v>
      </c>
      <c r="AI189" s="5">
        <v>1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1</v>
      </c>
      <c r="BM189" s="5">
        <v>0</v>
      </c>
      <c r="BN189" s="5">
        <v>0</v>
      </c>
      <c r="BO189" s="5">
        <v>0</v>
      </c>
      <c r="BP189" s="5">
        <v>0</v>
      </c>
      <c r="BQ189" s="5">
        <v>1</v>
      </c>
      <c r="BR189" s="5">
        <v>0</v>
      </c>
      <c r="BS189" s="5">
        <v>0</v>
      </c>
      <c r="BT189" s="5">
        <v>0</v>
      </c>
      <c r="BU189" s="5">
        <v>0</v>
      </c>
      <c r="BV189" s="5">
        <v>1</v>
      </c>
      <c r="BW189" s="5">
        <v>1</v>
      </c>
      <c r="BX189" s="5">
        <v>0</v>
      </c>
      <c r="BY189" s="5">
        <v>0</v>
      </c>
      <c r="BZ189" s="5">
        <v>0</v>
      </c>
      <c r="CA189" s="5">
        <v>1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f t="shared" si="4"/>
        <v>1</v>
      </c>
      <c r="CK189" s="5">
        <f t="shared" si="5"/>
        <v>0</v>
      </c>
      <c r="CL189" s="6" t="s">
        <v>922</v>
      </c>
      <c r="CM189" s="6" t="s">
        <v>923</v>
      </c>
      <c r="CN189" s="6" t="s">
        <v>1065</v>
      </c>
      <c r="CO189" s="6" t="s">
        <v>1065</v>
      </c>
      <c r="CP189" s="6" t="s">
        <v>1065</v>
      </c>
      <c r="CQ189" s="6" t="s">
        <v>1065</v>
      </c>
      <c r="CR189" s="6" t="s">
        <v>924</v>
      </c>
    </row>
    <row r="190" spans="1:96" ht="14.25">
      <c r="A190" s="5">
        <v>197</v>
      </c>
      <c r="B190" s="6" t="s">
        <v>925</v>
      </c>
      <c r="C190" s="7" t="s">
        <v>926</v>
      </c>
      <c r="D190" s="6" t="s">
        <v>927</v>
      </c>
      <c r="E190" s="6" t="s">
        <v>928</v>
      </c>
      <c r="F190" s="6" t="s">
        <v>929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10"/>
      <c r="M190" s="5">
        <v>9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1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f t="shared" si="4"/>
        <v>1</v>
      </c>
      <c r="CK190" s="5">
        <f t="shared" si="5"/>
        <v>1</v>
      </c>
      <c r="CL190" s="6" t="s">
        <v>930</v>
      </c>
      <c r="CM190" s="6" t="s">
        <v>1065</v>
      </c>
      <c r="CN190" s="6" t="s">
        <v>1065</v>
      </c>
      <c r="CO190" s="6" t="s">
        <v>1065</v>
      </c>
      <c r="CP190" s="6" t="s">
        <v>931</v>
      </c>
      <c r="CQ190" s="6" t="s">
        <v>1065</v>
      </c>
      <c r="CR190" s="6" t="s">
        <v>932</v>
      </c>
    </row>
    <row r="191" spans="1:96" ht="14.25">
      <c r="A191" s="5">
        <v>198</v>
      </c>
      <c r="B191" s="6" t="s">
        <v>933</v>
      </c>
      <c r="C191" s="7" t="s">
        <v>934</v>
      </c>
      <c r="D191" s="6" t="s">
        <v>935</v>
      </c>
      <c r="E191" s="6" t="s">
        <v>1291</v>
      </c>
      <c r="F191" s="6" t="s">
        <v>936</v>
      </c>
      <c r="G191" s="5">
        <v>0</v>
      </c>
      <c r="H191" s="5">
        <v>0</v>
      </c>
      <c r="I191" s="5">
        <v>0</v>
      </c>
      <c r="J191" s="5">
        <v>1</v>
      </c>
      <c r="K191" s="5">
        <v>1</v>
      </c>
      <c r="L191" s="10"/>
      <c r="M191" s="5">
        <v>1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1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1</v>
      </c>
      <c r="AC191" s="5">
        <v>0</v>
      </c>
      <c r="AD191" s="5">
        <v>0</v>
      </c>
      <c r="AE191" s="5">
        <v>0</v>
      </c>
      <c r="AF191" s="5">
        <v>0</v>
      </c>
      <c r="AG191" s="5">
        <v>1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f t="shared" si="4"/>
        <v>1</v>
      </c>
      <c r="CK191" s="5">
        <f t="shared" si="5"/>
        <v>0</v>
      </c>
      <c r="CL191" s="6" t="s">
        <v>937</v>
      </c>
      <c r="CM191" s="6" t="s">
        <v>1065</v>
      </c>
      <c r="CN191" s="6" t="s">
        <v>1065</v>
      </c>
      <c r="CO191" s="6" t="s">
        <v>1065</v>
      </c>
      <c r="CP191" s="6" t="s">
        <v>1065</v>
      </c>
      <c r="CQ191" s="6" t="s">
        <v>1065</v>
      </c>
      <c r="CR191" s="6" t="s">
        <v>938</v>
      </c>
    </row>
    <row r="192" spans="1:96" ht="14.25">
      <c r="A192" s="5">
        <v>199</v>
      </c>
      <c r="B192" s="6" t="s">
        <v>939</v>
      </c>
      <c r="C192" s="7" t="s">
        <v>940</v>
      </c>
      <c r="D192" s="6" t="s">
        <v>941</v>
      </c>
      <c r="E192" s="6" t="s">
        <v>1291</v>
      </c>
      <c r="F192" s="6" t="s">
        <v>942</v>
      </c>
      <c r="G192" s="5">
        <v>0</v>
      </c>
      <c r="H192" s="5">
        <v>0</v>
      </c>
      <c r="I192" s="5">
        <v>0</v>
      </c>
      <c r="J192" s="5">
        <v>1</v>
      </c>
      <c r="K192" s="5">
        <v>1</v>
      </c>
      <c r="L192" s="5">
        <v>3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1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f t="shared" si="4"/>
        <v>1</v>
      </c>
      <c r="CK192" s="5">
        <f t="shared" si="5"/>
        <v>1</v>
      </c>
      <c r="CL192" s="6" t="s">
        <v>943</v>
      </c>
      <c r="CM192" s="6" t="s">
        <v>944</v>
      </c>
      <c r="CN192" s="6" t="s">
        <v>945</v>
      </c>
      <c r="CO192" s="6" t="s">
        <v>946</v>
      </c>
      <c r="CP192" s="6" t="s">
        <v>947</v>
      </c>
      <c r="CQ192" s="6" t="s">
        <v>1065</v>
      </c>
      <c r="CR192" s="6" t="s">
        <v>948</v>
      </c>
    </row>
    <row r="193" spans="1:96" ht="14.25">
      <c r="A193" s="5">
        <v>200</v>
      </c>
      <c r="B193" s="6" t="s">
        <v>949</v>
      </c>
      <c r="C193" s="7" t="s">
        <v>950</v>
      </c>
      <c r="D193" s="6" t="s">
        <v>951</v>
      </c>
      <c r="E193" s="6" t="s">
        <v>1338</v>
      </c>
      <c r="F193" s="6" t="s">
        <v>201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  <c r="L193" s="5">
        <v>2</v>
      </c>
      <c r="M193" s="5">
        <v>3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1</v>
      </c>
      <c r="AC193" s="5">
        <v>0</v>
      </c>
      <c r="AD193" s="5">
        <v>0</v>
      </c>
      <c r="AE193" s="5">
        <v>1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1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f t="shared" si="4"/>
        <v>1</v>
      </c>
      <c r="CK193" s="5">
        <f t="shared" si="5"/>
        <v>0</v>
      </c>
      <c r="CL193" s="6" t="s">
        <v>1065</v>
      </c>
      <c r="CM193" s="6" t="s">
        <v>1065</v>
      </c>
      <c r="CN193" s="6" t="s">
        <v>1065</v>
      </c>
      <c r="CO193" s="6" t="s">
        <v>1065</v>
      </c>
      <c r="CP193" s="6" t="s">
        <v>1065</v>
      </c>
      <c r="CQ193" s="6" t="s">
        <v>1065</v>
      </c>
      <c r="CR193" s="6" t="s">
        <v>202</v>
      </c>
    </row>
    <row r="194" spans="1:96" ht="14.25">
      <c r="A194" s="5">
        <v>201</v>
      </c>
      <c r="B194" s="6" t="s">
        <v>203</v>
      </c>
      <c r="C194" s="7" t="s">
        <v>950</v>
      </c>
      <c r="D194" s="6" t="s">
        <v>204</v>
      </c>
      <c r="E194" s="6" t="s">
        <v>1133</v>
      </c>
      <c r="F194" s="6" t="s">
        <v>205</v>
      </c>
      <c r="G194" s="5">
        <v>0</v>
      </c>
      <c r="H194" s="5">
        <v>0</v>
      </c>
      <c r="I194" s="5">
        <v>0</v>
      </c>
      <c r="J194" s="5">
        <v>1</v>
      </c>
      <c r="K194" s="5">
        <v>1</v>
      </c>
      <c r="L194" s="5">
        <v>3</v>
      </c>
      <c r="M194" s="5">
        <v>1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1</v>
      </c>
      <c r="T194" s="5">
        <v>0</v>
      </c>
      <c r="U194" s="5">
        <v>1</v>
      </c>
      <c r="V194" s="5">
        <v>0</v>
      </c>
      <c r="W194" s="5">
        <v>1</v>
      </c>
      <c r="X194" s="5">
        <v>0</v>
      </c>
      <c r="Y194" s="5">
        <v>0</v>
      </c>
      <c r="Z194" s="5">
        <v>0</v>
      </c>
      <c r="AA194" s="5">
        <v>0</v>
      </c>
      <c r="AB194" s="5">
        <v>1</v>
      </c>
      <c r="AC194" s="5">
        <v>0</v>
      </c>
      <c r="AD194" s="5">
        <v>0</v>
      </c>
      <c r="AE194" s="5">
        <v>1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1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1</v>
      </c>
      <c r="BE194" s="5">
        <v>0</v>
      </c>
      <c r="BF194" s="5">
        <v>1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1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1</v>
      </c>
      <c r="BW194" s="5">
        <v>1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f t="shared" si="4"/>
        <v>1</v>
      </c>
      <c r="CK194" s="5">
        <f t="shared" si="5"/>
        <v>0</v>
      </c>
      <c r="CL194" s="6" t="s">
        <v>206</v>
      </c>
      <c r="CM194" s="6" t="s">
        <v>207</v>
      </c>
      <c r="CN194" s="6" t="s">
        <v>208</v>
      </c>
      <c r="CO194" s="6" t="s">
        <v>209</v>
      </c>
      <c r="CP194" s="6" t="s">
        <v>1065</v>
      </c>
      <c r="CQ194" s="6" t="s">
        <v>1065</v>
      </c>
      <c r="CR194" s="6" t="s">
        <v>210</v>
      </c>
    </row>
    <row r="195" spans="1:96" ht="14.25">
      <c r="A195" s="5">
        <v>202</v>
      </c>
      <c r="B195" s="6" t="s">
        <v>211</v>
      </c>
      <c r="C195" s="7" t="s">
        <v>950</v>
      </c>
      <c r="D195" s="6" t="s">
        <v>212</v>
      </c>
      <c r="E195" s="6" t="s">
        <v>1145</v>
      </c>
      <c r="F195" s="6" t="s">
        <v>213</v>
      </c>
      <c r="G195" s="5">
        <v>1</v>
      </c>
      <c r="H195" s="5">
        <v>0</v>
      </c>
      <c r="I195" s="5">
        <v>0</v>
      </c>
      <c r="J195" s="5">
        <v>1</v>
      </c>
      <c r="K195" s="5">
        <v>1</v>
      </c>
      <c r="L195" s="5">
        <v>4</v>
      </c>
      <c r="M195" s="5">
        <v>1</v>
      </c>
      <c r="N195" s="5">
        <v>0</v>
      </c>
      <c r="O195" s="5">
        <v>1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1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1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1</v>
      </c>
      <c r="BW195" s="5">
        <v>0</v>
      </c>
      <c r="BX195" s="5">
        <v>0</v>
      </c>
      <c r="BY195" s="5">
        <v>1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f aca="true" t="shared" si="6" ref="CJ195:CJ201">IF(CR195&lt;&gt;"",1,0)</f>
        <v>0</v>
      </c>
      <c r="CK195" s="5">
        <f aca="true" t="shared" si="7" ref="CK195:CK201">IF(CP195&lt;&gt;"",1,0)</f>
        <v>1</v>
      </c>
      <c r="CL195" s="6" t="s">
        <v>214</v>
      </c>
      <c r="CM195" s="6" t="s">
        <v>215</v>
      </c>
      <c r="CN195" s="6" t="s">
        <v>216</v>
      </c>
      <c r="CO195" s="6" t="s">
        <v>217</v>
      </c>
      <c r="CP195" s="6" t="s">
        <v>218</v>
      </c>
      <c r="CQ195" s="6" t="s">
        <v>1065</v>
      </c>
      <c r="CR195" s="6" t="s">
        <v>1065</v>
      </c>
    </row>
    <row r="196" spans="1:96" ht="14.25">
      <c r="A196" s="5">
        <v>203</v>
      </c>
      <c r="B196" s="6" t="s">
        <v>219</v>
      </c>
      <c r="C196" s="7" t="s">
        <v>220</v>
      </c>
      <c r="D196" s="6" t="s">
        <v>221</v>
      </c>
      <c r="E196" s="6" t="s">
        <v>1133</v>
      </c>
      <c r="F196" s="6" t="s">
        <v>222</v>
      </c>
      <c r="G196" s="5">
        <v>1</v>
      </c>
      <c r="H196" s="5">
        <v>0</v>
      </c>
      <c r="I196" s="5">
        <v>0</v>
      </c>
      <c r="J196" s="5">
        <v>1</v>
      </c>
      <c r="K196" s="5">
        <v>1</v>
      </c>
      <c r="L196" s="5">
        <v>4</v>
      </c>
      <c r="M196" s="5">
        <v>2</v>
      </c>
      <c r="N196" s="5">
        <v>0</v>
      </c>
      <c r="O196" s="5">
        <v>1</v>
      </c>
      <c r="P196" s="5">
        <v>1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1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f t="shared" si="6"/>
        <v>1</v>
      </c>
      <c r="CK196" s="5">
        <f t="shared" si="7"/>
        <v>1</v>
      </c>
      <c r="CL196" s="6" t="s">
        <v>223</v>
      </c>
      <c r="CM196" s="6" t="s">
        <v>224</v>
      </c>
      <c r="CN196" s="6" t="s">
        <v>225</v>
      </c>
      <c r="CO196" s="6" t="s">
        <v>226</v>
      </c>
      <c r="CP196" s="6" t="s">
        <v>227</v>
      </c>
      <c r="CQ196" s="6" t="s">
        <v>1065</v>
      </c>
      <c r="CR196" s="6" t="s">
        <v>228</v>
      </c>
    </row>
    <row r="197" spans="1:96" ht="14.25">
      <c r="A197" s="5">
        <v>204</v>
      </c>
      <c r="B197" s="6" t="s">
        <v>229</v>
      </c>
      <c r="C197" s="7" t="s">
        <v>220</v>
      </c>
      <c r="D197" s="6" t="s">
        <v>230</v>
      </c>
      <c r="E197" s="6" t="s">
        <v>1553</v>
      </c>
      <c r="F197" s="6" t="s">
        <v>231</v>
      </c>
      <c r="G197" s="5">
        <v>0</v>
      </c>
      <c r="H197" s="5">
        <v>0</v>
      </c>
      <c r="I197" s="5">
        <v>0</v>
      </c>
      <c r="J197" s="5">
        <v>1</v>
      </c>
      <c r="K197" s="5">
        <v>0</v>
      </c>
      <c r="L197" s="5">
        <v>2</v>
      </c>
      <c r="M197" s="5">
        <v>1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1</v>
      </c>
      <c r="AF197" s="5">
        <v>0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1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1</v>
      </c>
      <c r="BW197" s="5">
        <v>1</v>
      </c>
      <c r="BX197" s="5">
        <v>0</v>
      </c>
      <c r="BY197" s="5">
        <v>0</v>
      </c>
      <c r="BZ197" s="5">
        <v>0</v>
      </c>
      <c r="CA197" s="5">
        <v>1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f t="shared" si="6"/>
        <v>1</v>
      </c>
      <c r="CK197" s="5">
        <f t="shared" si="7"/>
        <v>0</v>
      </c>
      <c r="CL197" s="6" t="s">
        <v>232</v>
      </c>
      <c r="CM197" s="6" t="s">
        <v>1065</v>
      </c>
      <c r="CN197" s="6" t="s">
        <v>1065</v>
      </c>
      <c r="CO197" s="6" t="s">
        <v>1065</v>
      </c>
      <c r="CP197" s="6" t="s">
        <v>1065</v>
      </c>
      <c r="CQ197" s="6" t="s">
        <v>1065</v>
      </c>
      <c r="CR197" s="6" t="s">
        <v>233</v>
      </c>
    </row>
    <row r="198" spans="1:96" ht="14.25">
      <c r="A198" s="5">
        <v>205</v>
      </c>
      <c r="B198" s="6" t="s">
        <v>234</v>
      </c>
      <c r="C198" s="7" t="s">
        <v>220</v>
      </c>
      <c r="D198" s="6" t="s">
        <v>235</v>
      </c>
      <c r="E198" s="6" t="s">
        <v>1145</v>
      </c>
      <c r="F198" s="6" t="s">
        <v>236</v>
      </c>
      <c r="G198" s="5">
        <v>0</v>
      </c>
      <c r="H198" s="5">
        <v>0</v>
      </c>
      <c r="I198" s="5">
        <v>1</v>
      </c>
      <c r="J198" s="5">
        <v>1</v>
      </c>
      <c r="K198" s="5">
        <v>1</v>
      </c>
      <c r="L198" s="9">
        <v>2</v>
      </c>
      <c r="M198" s="5">
        <v>1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1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1</v>
      </c>
      <c r="BM198" s="5">
        <v>0</v>
      </c>
      <c r="BN198" s="5">
        <v>0</v>
      </c>
      <c r="BO198" s="5">
        <v>0</v>
      </c>
      <c r="BP198" s="5">
        <v>0</v>
      </c>
      <c r="BQ198" s="5">
        <v>1</v>
      </c>
      <c r="BR198" s="5">
        <v>0</v>
      </c>
      <c r="BS198" s="5">
        <v>0</v>
      </c>
      <c r="BT198" s="5">
        <v>0</v>
      </c>
      <c r="BU198" s="5">
        <v>0</v>
      </c>
      <c r="BV198" s="5">
        <v>1</v>
      </c>
      <c r="BW198" s="5">
        <v>1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1</v>
      </c>
      <c r="CJ198" s="5">
        <f t="shared" si="6"/>
        <v>1</v>
      </c>
      <c r="CK198" s="5">
        <f t="shared" si="7"/>
        <v>0</v>
      </c>
      <c r="CL198" s="6" t="s">
        <v>237</v>
      </c>
      <c r="CM198" s="6" t="s">
        <v>1065</v>
      </c>
      <c r="CN198" s="6" t="s">
        <v>1065</v>
      </c>
      <c r="CO198" s="6" t="s">
        <v>238</v>
      </c>
      <c r="CP198" s="6" t="s">
        <v>1065</v>
      </c>
      <c r="CQ198" s="6" t="s">
        <v>1065</v>
      </c>
      <c r="CR198" s="6" t="s">
        <v>239</v>
      </c>
    </row>
    <row r="199" spans="1:96" ht="14.25">
      <c r="A199" s="5">
        <v>206</v>
      </c>
      <c r="B199" s="6" t="s">
        <v>240</v>
      </c>
      <c r="C199" s="7" t="s">
        <v>220</v>
      </c>
      <c r="D199" s="6" t="s">
        <v>241</v>
      </c>
      <c r="E199" s="6" t="s">
        <v>1145</v>
      </c>
      <c r="F199" s="6" t="s">
        <v>242</v>
      </c>
      <c r="G199" s="5">
        <v>0</v>
      </c>
      <c r="H199" s="5">
        <v>0</v>
      </c>
      <c r="I199" s="5">
        <v>0</v>
      </c>
      <c r="J199" s="5">
        <v>1</v>
      </c>
      <c r="K199" s="5">
        <v>1</v>
      </c>
      <c r="L199" s="9">
        <v>3</v>
      </c>
      <c r="M199" s="5">
        <v>1</v>
      </c>
      <c r="N199" s="5">
        <v>0</v>
      </c>
      <c r="O199" s="5">
        <v>1</v>
      </c>
      <c r="P199" s="5">
        <v>1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1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1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1</v>
      </c>
      <c r="BW199" s="5">
        <v>1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f t="shared" si="6"/>
        <v>0</v>
      </c>
      <c r="CK199" s="5">
        <f t="shared" si="7"/>
        <v>0</v>
      </c>
      <c r="CL199" s="6" t="s">
        <v>243</v>
      </c>
      <c r="CM199" s="6" t="s">
        <v>1065</v>
      </c>
      <c r="CN199" s="6" t="s">
        <v>1065</v>
      </c>
      <c r="CO199" s="6" t="s">
        <v>1065</v>
      </c>
      <c r="CP199" s="6" t="s">
        <v>1065</v>
      </c>
      <c r="CQ199" s="6" t="s">
        <v>244</v>
      </c>
      <c r="CR199" s="6" t="s">
        <v>1065</v>
      </c>
    </row>
    <row r="200" spans="1:96" ht="14.25">
      <c r="A200" s="5">
        <v>207</v>
      </c>
      <c r="B200" s="6" t="s">
        <v>245</v>
      </c>
      <c r="C200" s="7" t="s">
        <v>220</v>
      </c>
      <c r="D200" s="6" t="s">
        <v>246</v>
      </c>
      <c r="E200" s="6" t="s">
        <v>1080</v>
      </c>
      <c r="F200" s="6" t="s">
        <v>247</v>
      </c>
      <c r="G200" s="5">
        <v>1</v>
      </c>
      <c r="H200" s="5">
        <v>0</v>
      </c>
      <c r="I200" s="5">
        <v>0</v>
      </c>
      <c r="J200" s="5">
        <v>1</v>
      </c>
      <c r="K200" s="5">
        <v>1</v>
      </c>
      <c r="L200" s="5">
        <v>1</v>
      </c>
      <c r="M200" s="5">
        <v>1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1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1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1</v>
      </c>
      <c r="CF200" s="5">
        <v>1</v>
      </c>
      <c r="CG200" s="5">
        <v>0</v>
      </c>
      <c r="CH200" s="5">
        <v>0</v>
      </c>
      <c r="CI200" s="5">
        <v>0</v>
      </c>
      <c r="CJ200" s="5">
        <f t="shared" si="6"/>
        <v>1</v>
      </c>
      <c r="CK200" s="5">
        <f t="shared" si="7"/>
        <v>1</v>
      </c>
      <c r="CL200" s="6" t="s">
        <v>248</v>
      </c>
      <c r="CM200" s="6" t="s">
        <v>249</v>
      </c>
      <c r="CN200" s="6" t="s">
        <v>250</v>
      </c>
      <c r="CO200" s="6" t="s">
        <v>251</v>
      </c>
      <c r="CP200" s="6" t="s">
        <v>252</v>
      </c>
      <c r="CQ200" s="6" t="s">
        <v>1065</v>
      </c>
      <c r="CR200" s="6" t="s">
        <v>253</v>
      </c>
    </row>
    <row r="201" spans="1:96" ht="14.25">
      <c r="A201" s="5">
        <v>411</v>
      </c>
      <c r="B201" s="6" t="s">
        <v>255</v>
      </c>
      <c r="C201" s="7" t="s">
        <v>254</v>
      </c>
      <c r="D201" s="6" t="s">
        <v>256</v>
      </c>
      <c r="E201" s="6" t="s">
        <v>1145</v>
      </c>
      <c r="F201" s="6" t="s">
        <v>257</v>
      </c>
      <c r="G201" s="5">
        <v>0</v>
      </c>
      <c r="H201" s="5">
        <v>0</v>
      </c>
      <c r="I201" s="5">
        <v>0</v>
      </c>
      <c r="J201" s="5">
        <v>1</v>
      </c>
      <c r="K201" s="5">
        <v>1</v>
      </c>
      <c r="L201" s="5">
        <v>3</v>
      </c>
      <c r="M201" s="5">
        <v>1</v>
      </c>
      <c r="N201" s="5">
        <v>0</v>
      </c>
      <c r="O201" s="5">
        <v>1</v>
      </c>
      <c r="P201" s="5">
        <v>1</v>
      </c>
      <c r="Q201" s="5">
        <v>0</v>
      </c>
      <c r="R201" s="5">
        <v>0</v>
      </c>
      <c r="S201" s="5">
        <v>1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1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1</v>
      </c>
      <c r="BW201" s="5">
        <v>1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f t="shared" si="6"/>
        <v>0</v>
      </c>
      <c r="CK201" s="5">
        <f t="shared" si="7"/>
        <v>1</v>
      </c>
      <c r="CL201" s="6" t="s">
        <v>258</v>
      </c>
      <c r="CM201" s="6" t="s">
        <v>259</v>
      </c>
      <c r="CN201" s="6" t="s">
        <v>260</v>
      </c>
      <c r="CO201" s="6" t="s">
        <v>261</v>
      </c>
      <c r="CP201" s="6" t="s">
        <v>262</v>
      </c>
      <c r="CQ201" s="6" t="s">
        <v>1065</v>
      </c>
      <c r="CR201" s="6" t="s">
        <v>1065</v>
      </c>
    </row>
    <row r="203" spans="7:89" ht="14.25">
      <c r="G203" s="1" t="str">
        <f>+G1</f>
        <v>StudyTitle</v>
      </c>
      <c r="H203" s="1" t="str">
        <f aca="true" t="shared" si="8" ref="H203:Q203">+H1</f>
        <v>ReportTitle</v>
      </c>
      <c r="I203" s="1" t="str">
        <f t="shared" si="8"/>
        <v>SurveyTitle</v>
      </c>
      <c r="J203" s="1" t="str">
        <f t="shared" si="8"/>
        <v>OK</v>
      </c>
      <c r="K203" s="1" t="str">
        <f t="shared" si="8"/>
        <v>ArticleForm</v>
      </c>
      <c r="L203" s="1" t="str">
        <f t="shared" si="8"/>
        <v>Type</v>
      </c>
      <c r="M203" s="1" t="str">
        <f t="shared" si="8"/>
        <v>Pages</v>
      </c>
      <c r="N203" s="1" t="str">
        <f t="shared" si="8"/>
        <v>ReversePlausible</v>
      </c>
      <c r="O203" s="1" t="str">
        <f t="shared" si="8"/>
        <v>PredictorChangeable</v>
      </c>
      <c r="P203" s="1" t="str">
        <f t="shared" si="8"/>
        <v>OutcomeRepeatable</v>
      </c>
      <c r="Q203" s="1" t="str">
        <f t="shared" si="8"/>
        <v>Table</v>
      </c>
      <c r="R203" s="1" t="str">
        <f aca="true" t="shared" si="9" ref="R203:CC203">+R1</f>
        <v>Graph</v>
      </c>
      <c r="S203" s="1" t="str">
        <f t="shared" si="9"/>
        <v>ControlledStudy</v>
      </c>
      <c r="T203" s="1" t="str">
        <f t="shared" si="9"/>
        <v>FactorCntrld</v>
      </c>
      <c r="U203" s="1" t="str">
        <f t="shared" si="9"/>
        <v>Multiple Times</v>
      </c>
      <c r="V203" s="1" t="str">
        <f t="shared" si="9"/>
        <v>Cohort</v>
      </c>
      <c r="W203" s="1" t="str">
        <f t="shared" si="9"/>
        <v>SubjectManipulated</v>
      </c>
      <c r="X203" s="1" t="str">
        <f t="shared" si="9"/>
        <v>RandomAssign</v>
      </c>
      <c r="Y203" s="1" t="str">
        <f t="shared" si="9"/>
        <v>SubjectBlind</v>
      </c>
      <c r="Z203" s="1" t="str">
        <f t="shared" si="9"/>
        <v>EvaluatorBlind</v>
      </c>
      <c r="AA203" s="1" t="str">
        <f t="shared" si="9"/>
        <v>RefConfounder</v>
      </c>
      <c r="AB203" s="1" t="str">
        <f t="shared" si="9"/>
        <v>Uses #</v>
      </c>
      <c r="AC203" s="1" t="str">
        <f t="shared" si="9"/>
        <v>Uses Measure</v>
      </c>
      <c r="AD203" s="1" t="str">
        <f t="shared" si="9"/>
        <v>Median</v>
      </c>
      <c r="AE203" s="1" t="str">
        <f t="shared" si="9"/>
        <v>Uses %</v>
      </c>
      <c r="AF203" s="1" t="str">
        <f t="shared" si="9"/>
        <v>Rate</v>
      </c>
      <c r="AG203" s="1" t="str">
        <f t="shared" si="9"/>
        <v>Uses Ratio</v>
      </c>
      <c r="AH203" s="1" t="str">
        <f t="shared" si="9"/>
        <v>Rank/%tile</v>
      </c>
      <c r="AI203" s="1" t="str">
        <f t="shared" si="9"/>
        <v>PctgPts</v>
      </c>
      <c r="AJ203" s="1" t="str">
        <f t="shared" si="9"/>
        <v>Range</v>
      </c>
      <c r="AK203" s="1" t="str">
        <f t="shared" si="9"/>
        <v>ChgRate</v>
      </c>
      <c r="AL203" s="1" t="str">
        <f t="shared" si="9"/>
        <v>Slope</v>
      </c>
      <c r="AM203" s="1" t="str">
        <f t="shared" si="9"/>
        <v>GiniCoef</v>
      </c>
      <c r="AN203" s="1" t="str">
        <f t="shared" si="9"/>
        <v>RelativeRisk</v>
      </c>
      <c r="AO203" s="1" t="str">
        <f t="shared" si="9"/>
        <v>OddsRatio</v>
      </c>
      <c r="AP203" s="1" t="str">
        <f t="shared" si="9"/>
        <v>StdDev</v>
      </c>
      <c r="AQ203" s="1" t="str">
        <f t="shared" si="9"/>
        <v>Zscore</v>
      </c>
      <c r="AR203" s="1" t="str">
        <f t="shared" si="9"/>
        <v>CoefVar</v>
      </c>
      <c r="AS203" s="1" t="str">
        <f t="shared" si="9"/>
        <v>EffectSize</v>
      </c>
      <c r="AT203" s="1" t="str">
        <f t="shared" si="9"/>
        <v>CmprNum</v>
      </c>
      <c r="AU203" s="1" t="str">
        <f t="shared" si="9"/>
        <v>CmprNumChg</v>
      </c>
      <c r="AV203" s="1" t="str">
        <f t="shared" si="9"/>
        <v>CmprMeans</v>
      </c>
      <c r="AW203" s="1" t="str">
        <f t="shared" si="9"/>
        <v>CmprMedians</v>
      </c>
      <c r="AX203" s="1" t="str">
        <f t="shared" si="9"/>
        <v>CmprPcnts</v>
      </c>
      <c r="AY203" s="1" t="str">
        <f t="shared" si="9"/>
        <v>CmprRates</v>
      </c>
      <c r="AZ203" s="1" t="str">
        <f t="shared" si="9"/>
        <v>CmprRatios</v>
      </c>
      <c r="BA203" s="1" t="str">
        <f t="shared" si="9"/>
        <v>Correlation</v>
      </c>
      <c r="BB203" s="1" t="str">
        <f t="shared" si="9"/>
        <v>Rsqrd</v>
      </c>
      <c r="BC203" s="1" t="str">
        <f t="shared" si="9"/>
        <v>Qualitative compare</v>
      </c>
      <c r="BD203" s="1" t="str">
        <f t="shared" si="9"/>
        <v>Quantitative compare</v>
      </c>
      <c r="BE203" s="1" t="str">
        <f t="shared" si="9"/>
        <v>CmprPoints</v>
      </c>
      <c r="BF203" s="1" t="str">
        <f t="shared" si="9"/>
        <v>CmprTimesAsMuch</v>
      </c>
      <c r="BG203" s="1" t="str">
        <f t="shared" si="9"/>
        <v>CmprPercentMore</v>
      </c>
      <c r="BH203" s="1" t="str">
        <f t="shared" si="9"/>
        <v>CmprTimesMore</v>
      </c>
      <c r="BI203" s="1" t="str">
        <f t="shared" si="9"/>
        <v>Attrib%</v>
      </c>
      <c r="BJ203" s="1" t="str">
        <f t="shared" si="9"/>
        <v>CasesAttrib</v>
      </c>
      <c r="BK203" s="1" t="str">
        <f t="shared" si="9"/>
        <v>GrmrPercentiles</v>
      </c>
      <c r="BL203" s="1" t="str">
        <f t="shared" si="9"/>
        <v>GrmrPercent</v>
      </c>
      <c r="BM203" s="1" t="str">
        <f t="shared" si="9"/>
        <v>GrmrPercentage</v>
      </c>
      <c r="BN203" s="1" t="str">
        <f t="shared" si="9"/>
        <v>GrmrRate</v>
      </c>
      <c r="BO203" s="1" t="str">
        <f t="shared" si="9"/>
        <v>GrmrLikely</v>
      </c>
      <c r="BP203" s="1" t="str">
        <f t="shared" si="9"/>
        <v>GrmrChance</v>
      </c>
      <c r="BQ203" s="1" t="str">
        <f t="shared" si="9"/>
        <v>GrmrRatio</v>
      </c>
      <c r="BR203" s="1" t="str">
        <f t="shared" si="9"/>
        <v>GrmrRateChg</v>
      </c>
      <c r="BS203" s="1" t="str">
        <f t="shared" si="9"/>
        <v>ExplainedBy</v>
      </c>
      <c r="BT203" s="1" t="str">
        <f t="shared" si="9"/>
        <v>AttributableTo</v>
      </c>
      <c r="BU203" s="1" t="str">
        <f t="shared" si="9"/>
        <v>RR&gt;2</v>
      </c>
      <c r="BV203" s="1" t="str">
        <f t="shared" si="9"/>
        <v>UsesSample</v>
      </c>
      <c r="BW203" s="1" t="str">
        <f t="shared" si="9"/>
        <v>SampleSize</v>
      </c>
      <c r="BX203" s="1" t="str">
        <f t="shared" si="9"/>
        <v>Randomness</v>
      </c>
      <c r="BY203" s="1" t="str">
        <f t="shared" si="9"/>
        <v>"Significant"</v>
      </c>
      <c r="BZ203" s="1" t="str">
        <f t="shared" si="9"/>
        <v>RandomSample</v>
      </c>
      <c r="CA203" s="1" t="str">
        <f t="shared" si="9"/>
        <v>MarginOfError</v>
      </c>
      <c r="CB203" s="1" t="str">
        <f t="shared" si="9"/>
        <v>ConfIntrvl</v>
      </c>
      <c r="CC203" s="1" t="str">
        <f t="shared" si="9"/>
        <v>StatisticallySignificant</v>
      </c>
      <c r="CD203" s="1" t="str">
        <f aca="true" t="shared" si="10" ref="CD203:CI203">+CD1</f>
        <v>Pvalue</v>
      </c>
      <c r="CE203" s="1" t="str">
        <f t="shared" si="10"/>
        <v>T1Error</v>
      </c>
      <c r="CF203" s="1" t="str">
        <f t="shared" si="10"/>
        <v>T2Error</v>
      </c>
      <c r="CG203" s="1" t="str">
        <f t="shared" si="10"/>
        <v>BiasSubject</v>
      </c>
      <c r="CH203" s="1" t="str">
        <f t="shared" si="10"/>
        <v>BiasMeasurement</v>
      </c>
      <c r="CI203" s="1" t="str">
        <f t="shared" si="10"/>
        <v>BiasSampling</v>
      </c>
      <c r="CJ203" s="1" t="str">
        <f>+CJ1</f>
        <v>Assembly</v>
      </c>
      <c r="CK203" s="1" t="str">
        <f>+CK1</f>
        <v>ImplyCause</v>
      </c>
    </row>
    <row r="204" spans="7:89" ht="14.25">
      <c r="G204" s="1">
        <f>SUM(G$2:G$201)</f>
        <v>35</v>
      </c>
      <c r="H204" s="1">
        <f>SUM(H$2:H$201)</f>
        <v>1</v>
      </c>
      <c r="I204" s="1">
        <f>SUM(I$2:I$201)</f>
        <v>2</v>
      </c>
      <c r="J204" s="1">
        <f>COUNT($J2:$J$201)</f>
        <v>200</v>
      </c>
      <c r="K204" s="1">
        <f>SUM(K$2:K$201)</f>
        <v>173</v>
      </c>
      <c r="L204" s="1">
        <f>+J204</f>
        <v>200</v>
      </c>
      <c r="M204" s="13">
        <f>AVERAGE(M$2:M$201)</f>
        <v>1.3969849246231156</v>
      </c>
      <c r="N204" s="1">
        <f aca="true" t="shared" si="11" ref="N204:BY204">SUM(N$2:N$201)</f>
        <v>12</v>
      </c>
      <c r="O204" s="1">
        <f t="shared" si="11"/>
        <v>50</v>
      </c>
      <c r="P204" s="1">
        <f t="shared" si="11"/>
        <v>30</v>
      </c>
      <c r="Q204" s="1">
        <f t="shared" si="11"/>
        <v>1</v>
      </c>
      <c r="R204" s="1">
        <f t="shared" si="11"/>
        <v>1</v>
      </c>
      <c r="S204" s="1">
        <f t="shared" si="11"/>
        <v>67</v>
      </c>
      <c r="T204" s="1">
        <f t="shared" si="11"/>
        <v>18</v>
      </c>
      <c r="U204" s="1">
        <f t="shared" si="11"/>
        <v>28</v>
      </c>
      <c r="V204" s="1">
        <f t="shared" si="11"/>
        <v>14</v>
      </c>
      <c r="W204" s="1">
        <f t="shared" si="11"/>
        <v>17</v>
      </c>
      <c r="X204" s="1">
        <f t="shared" si="11"/>
        <v>4</v>
      </c>
      <c r="Y204" s="1">
        <f t="shared" si="11"/>
        <v>12</v>
      </c>
      <c r="Z204" s="1">
        <f t="shared" si="11"/>
        <v>1</v>
      </c>
      <c r="AA204" s="1">
        <f t="shared" si="11"/>
        <v>11</v>
      </c>
      <c r="AB204" s="1">
        <f t="shared" si="11"/>
        <v>63</v>
      </c>
      <c r="AC204" s="1">
        <f t="shared" si="11"/>
        <v>9</v>
      </c>
      <c r="AD204" s="1">
        <f t="shared" si="11"/>
        <v>0</v>
      </c>
      <c r="AE204" s="1">
        <f t="shared" si="11"/>
        <v>98</v>
      </c>
      <c r="AF204" s="1">
        <f t="shared" si="11"/>
        <v>7</v>
      </c>
      <c r="AG204" s="1">
        <f t="shared" si="11"/>
        <v>11</v>
      </c>
      <c r="AH204" s="1">
        <f t="shared" si="11"/>
        <v>3</v>
      </c>
      <c r="AI204" s="1">
        <f t="shared" si="11"/>
        <v>8</v>
      </c>
      <c r="AJ204" s="1">
        <f t="shared" si="11"/>
        <v>2</v>
      </c>
      <c r="AK204" s="1">
        <f t="shared" si="11"/>
        <v>2</v>
      </c>
      <c r="AL204" s="1">
        <f t="shared" si="11"/>
        <v>7</v>
      </c>
      <c r="AM204" s="1">
        <f t="shared" si="11"/>
        <v>0</v>
      </c>
      <c r="AN204" s="1">
        <f t="shared" si="11"/>
        <v>0</v>
      </c>
      <c r="AO204" s="1">
        <f t="shared" si="11"/>
        <v>0</v>
      </c>
      <c r="AP204" s="1">
        <f t="shared" si="11"/>
        <v>1</v>
      </c>
      <c r="AQ204" s="1">
        <f t="shared" si="11"/>
        <v>0</v>
      </c>
      <c r="AR204" s="1">
        <f t="shared" si="11"/>
        <v>0</v>
      </c>
      <c r="AS204" s="1">
        <f t="shared" si="11"/>
        <v>1</v>
      </c>
      <c r="AT204" s="1">
        <f t="shared" si="11"/>
        <v>8</v>
      </c>
      <c r="AU204" s="1">
        <f t="shared" si="11"/>
        <v>0</v>
      </c>
      <c r="AV204" s="1">
        <f t="shared" si="11"/>
        <v>1</v>
      </c>
      <c r="AW204" s="1">
        <f t="shared" si="11"/>
        <v>0</v>
      </c>
      <c r="AX204" s="1">
        <f t="shared" si="11"/>
        <v>11</v>
      </c>
      <c r="AY204" s="1">
        <f t="shared" si="11"/>
        <v>9</v>
      </c>
      <c r="AZ204" s="1">
        <f t="shared" si="11"/>
        <v>1</v>
      </c>
      <c r="BA204" s="1">
        <f t="shared" si="11"/>
        <v>1</v>
      </c>
      <c r="BB204" s="1">
        <f t="shared" si="11"/>
        <v>0</v>
      </c>
      <c r="BC204" s="1">
        <f t="shared" si="11"/>
        <v>43</v>
      </c>
      <c r="BD204" s="1">
        <f t="shared" si="11"/>
        <v>9</v>
      </c>
      <c r="BE204" s="1">
        <f t="shared" si="11"/>
        <v>1</v>
      </c>
      <c r="BF204" s="1">
        <f t="shared" si="11"/>
        <v>25</v>
      </c>
      <c r="BG204" s="1">
        <f t="shared" si="11"/>
        <v>35</v>
      </c>
      <c r="BH204" s="1">
        <f t="shared" si="11"/>
        <v>22</v>
      </c>
      <c r="BI204" s="1">
        <f t="shared" si="11"/>
        <v>0</v>
      </c>
      <c r="BJ204" s="1">
        <f t="shared" si="11"/>
        <v>8</v>
      </c>
      <c r="BK204" s="1">
        <f t="shared" si="11"/>
        <v>0</v>
      </c>
      <c r="BL204" s="1">
        <f t="shared" si="11"/>
        <v>82</v>
      </c>
      <c r="BM204" s="1">
        <f t="shared" si="11"/>
        <v>8</v>
      </c>
      <c r="BN204" s="1">
        <f t="shared" si="11"/>
        <v>34</v>
      </c>
      <c r="BO204" s="1">
        <f t="shared" si="11"/>
        <v>33</v>
      </c>
      <c r="BP204" s="1">
        <f t="shared" si="11"/>
        <v>29</v>
      </c>
      <c r="BQ204" s="1">
        <f t="shared" si="11"/>
        <v>25</v>
      </c>
      <c r="BR204" s="1">
        <f t="shared" si="11"/>
        <v>1</v>
      </c>
      <c r="BS204" s="1">
        <f t="shared" si="11"/>
        <v>0</v>
      </c>
      <c r="BT204" s="1">
        <f t="shared" si="11"/>
        <v>13</v>
      </c>
      <c r="BU204" s="1">
        <f t="shared" si="11"/>
        <v>15</v>
      </c>
      <c r="BV204" s="1">
        <f t="shared" si="11"/>
        <v>98</v>
      </c>
      <c r="BW204" s="1">
        <f t="shared" si="11"/>
        <v>89</v>
      </c>
      <c r="BX204" s="1">
        <f t="shared" si="11"/>
        <v>2</v>
      </c>
      <c r="BY204" s="1">
        <f t="shared" si="11"/>
        <v>20</v>
      </c>
      <c r="BZ204" s="1">
        <f aca="true" t="shared" si="12" ref="BZ204:CK204">SUM(BZ$2:BZ$201)</f>
        <v>13</v>
      </c>
      <c r="CA204" s="1">
        <f t="shared" si="12"/>
        <v>19</v>
      </c>
      <c r="CB204" s="1">
        <f t="shared" si="12"/>
        <v>2</v>
      </c>
      <c r="CC204" s="1">
        <f t="shared" si="12"/>
        <v>2</v>
      </c>
      <c r="CD204" s="1">
        <f t="shared" si="12"/>
        <v>0</v>
      </c>
      <c r="CE204" s="1">
        <f t="shared" si="12"/>
        <v>5</v>
      </c>
      <c r="CF204" s="1">
        <f t="shared" si="12"/>
        <v>4</v>
      </c>
      <c r="CG204" s="1">
        <f t="shared" si="12"/>
        <v>24</v>
      </c>
      <c r="CH204" s="1">
        <f t="shared" si="12"/>
        <v>25</v>
      </c>
      <c r="CI204" s="1">
        <f t="shared" si="12"/>
        <v>8</v>
      </c>
      <c r="CJ204" s="1">
        <f t="shared" si="12"/>
        <v>135</v>
      </c>
      <c r="CK204" s="1">
        <f t="shared" si="12"/>
        <v>108</v>
      </c>
    </row>
    <row r="205" spans="7:89" ht="14.25">
      <c r="G205" s="1">
        <f>G204-SUM(G206:G209)</f>
        <v>1</v>
      </c>
      <c r="H205" s="1">
        <f>H204-SUM(H206:H209)</f>
        <v>0</v>
      </c>
      <c r="I205" s="1">
        <f>I204-SUM(I206:I209)</f>
        <v>1</v>
      </c>
      <c r="J205" s="1" t="s">
        <v>266</v>
      </c>
      <c r="K205" s="1">
        <f>K204-SUM(K206:K209)</f>
        <v>30</v>
      </c>
      <c r="L205" s="1">
        <f>L204-SUM(L206:L209)</f>
        <v>35</v>
      </c>
      <c r="N205" s="1">
        <f aca="true" t="shared" si="13" ref="N205:AS205">N204-SUM(N206:N209)</f>
        <v>2</v>
      </c>
      <c r="O205" s="1">
        <f t="shared" si="13"/>
        <v>3</v>
      </c>
      <c r="P205" s="1">
        <f t="shared" si="13"/>
        <v>3</v>
      </c>
      <c r="Q205" s="1">
        <f t="shared" si="13"/>
        <v>0</v>
      </c>
      <c r="R205" s="1">
        <f t="shared" si="13"/>
        <v>0</v>
      </c>
      <c r="S205" s="1">
        <f t="shared" si="13"/>
        <v>5</v>
      </c>
      <c r="T205" s="1">
        <f t="shared" si="13"/>
        <v>0</v>
      </c>
      <c r="U205" s="1">
        <f t="shared" si="13"/>
        <v>2</v>
      </c>
      <c r="V205" s="1">
        <f t="shared" si="13"/>
        <v>0</v>
      </c>
      <c r="W205" s="1">
        <f t="shared" si="13"/>
        <v>1</v>
      </c>
      <c r="X205" s="1">
        <f t="shared" si="13"/>
        <v>0</v>
      </c>
      <c r="Y205" s="1">
        <f t="shared" si="13"/>
        <v>0</v>
      </c>
      <c r="Z205" s="1">
        <f t="shared" si="13"/>
        <v>0</v>
      </c>
      <c r="AA205" s="1">
        <f t="shared" si="13"/>
        <v>1</v>
      </c>
      <c r="AB205" s="1">
        <f t="shared" si="13"/>
        <v>20</v>
      </c>
      <c r="AC205" s="1">
        <f t="shared" si="13"/>
        <v>0</v>
      </c>
      <c r="AD205" s="1">
        <f t="shared" si="13"/>
        <v>0</v>
      </c>
      <c r="AE205" s="1">
        <f t="shared" si="13"/>
        <v>15</v>
      </c>
      <c r="AF205" s="1">
        <f t="shared" si="13"/>
        <v>0</v>
      </c>
      <c r="AG205" s="1">
        <f t="shared" si="13"/>
        <v>1</v>
      </c>
      <c r="AH205" s="1">
        <f t="shared" si="13"/>
        <v>0</v>
      </c>
      <c r="AI205" s="1">
        <f t="shared" si="13"/>
        <v>0</v>
      </c>
      <c r="AJ205" s="1">
        <f t="shared" si="13"/>
        <v>0</v>
      </c>
      <c r="AK205" s="1">
        <f t="shared" si="13"/>
        <v>0</v>
      </c>
      <c r="AL205" s="1">
        <f t="shared" si="13"/>
        <v>1</v>
      </c>
      <c r="AM205" s="1">
        <f t="shared" si="13"/>
        <v>0</v>
      </c>
      <c r="AN205" s="1">
        <f t="shared" si="13"/>
        <v>0</v>
      </c>
      <c r="AO205" s="1">
        <f t="shared" si="13"/>
        <v>0</v>
      </c>
      <c r="AP205" s="1">
        <f t="shared" si="13"/>
        <v>0</v>
      </c>
      <c r="AQ205" s="1">
        <f t="shared" si="13"/>
        <v>0</v>
      </c>
      <c r="AR205" s="1">
        <f t="shared" si="13"/>
        <v>0</v>
      </c>
      <c r="AS205" s="1">
        <f t="shared" si="13"/>
        <v>0</v>
      </c>
      <c r="AT205" s="1">
        <f aca="true" t="shared" si="14" ref="AT205:BY205">AT204-SUM(AT206:AT209)</f>
        <v>2</v>
      </c>
      <c r="AU205" s="1">
        <f t="shared" si="14"/>
        <v>0</v>
      </c>
      <c r="AV205" s="1">
        <f t="shared" si="14"/>
        <v>0</v>
      </c>
      <c r="AW205" s="1">
        <f t="shared" si="14"/>
        <v>0</v>
      </c>
      <c r="AX205" s="1">
        <f t="shared" si="14"/>
        <v>0</v>
      </c>
      <c r="AY205" s="1">
        <f t="shared" si="14"/>
        <v>0</v>
      </c>
      <c r="AZ205" s="1">
        <f t="shared" si="14"/>
        <v>0</v>
      </c>
      <c r="BA205" s="1">
        <f t="shared" si="14"/>
        <v>0</v>
      </c>
      <c r="BB205" s="1">
        <f t="shared" si="14"/>
        <v>0</v>
      </c>
      <c r="BC205" s="1">
        <f t="shared" si="14"/>
        <v>3</v>
      </c>
      <c r="BD205" s="1">
        <f t="shared" si="14"/>
        <v>0</v>
      </c>
      <c r="BE205" s="1">
        <f t="shared" si="14"/>
        <v>0</v>
      </c>
      <c r="BF205" s="1">
        <f t="shared" si="14"/>
        <v>4</v>
      </c>
      <c r="BG205" s="1">
        <f t="shared" si="14"/>
        <v>0</v>
      </c>
      <c r="BH205" s="1">
        <f t="shared" si="14"/>
        <v>3</v>
      </c>
      <c r="BI205" s="1">
        <f t="shared" si="14"/>
        <v>0</v>
      </c>
      <c r="BJ205" s="1">
        <f t="shared" si="14"/>
        <v>4</v>
      </c>
      <c r="BK205" s="1">
        <f t="shared" si="14"/>
        <v>0</v>
      </c>
      <c r="BL205" s="1">
        <f t="shared" si="14"/>
        <v>16</v>
      </c>
      <c r="BM205" s="1">
        <f t="shared" si="14"/>
        <v>1</v>
      </c>
      <c r="BN205" s="1">
        <f t="shared" si="14"/>
        <v>2</v>
      </c>
      <c r="BO205" s="1">
        <f t="shared" si="14"/>
        <v>5</v>
      </c>
      <c r="BP205" s="1">
        <f t="shared" si="14"/>
        <v>1</v>
      </c>
      <c r="BQ205" s="1">
        <f t="shared" si="14"/>
        <v>2</v>
      </c>
      <c r="BR205" s="1">
        <f t="shared" si="14"/>
        <v>0</v>
      </c>
      <c r="BS205" s="1">
        <f t="shared" si="14"/>
        <v>0</v>
      </c>
      <c r="BT205" s="1">
        <f t="shared" si="14"/>
        <v>2</v>
      </c>
      <c r="BU205" s="1">
        <f t="shared" si="14"/>
        <v>1</v>
      </c>
      <c r="BV205" s="1">
        <f t="shared" si="14"/>
        <v>9</v>
      </c>
      <c r="BW205" s="1">
        <f t="shared" si="14"/>
        <v>9</v>
      </c>
      <c r="BX205" s="1">
        <f t="shared" si="14"/>
        <v>0</v>
      </c>
      <c r="BY205" s="1">
        <f t="shared" si="14"/>
        <v>0</v>
      </c>
      <c r="BZ205" s="1">
        <f aca="true" t="shared" si="15" ref="BZ205:CK205">BZ204-SUM(BZ206:BZ209)</f>
        <v>2</v>
      </c>
      <c r="CA205" s="1">
        <f t="shared" si="15"/>
        <v>2</v>
      </c>
      <c r="CB205" s="1">
        <f t="shared" si="15"/>
        <v>0</v>
      </c>
      <c r="CC205" s="1">
        <f t="shared" si="15"/>
        <v>0</v>
      </c>
      <c r="CD205" s="1">
        <f t="shared" si="15"/>
        <v>0</v>
      </c>
      <c r="CE205" s="1">
        <f t="shared" si="15"/>
        <v>0</v>
      </c>
      <c r="CF205" s="1">
        <f t="shared" si="15"/>
        <v>0</v>
      </c>
      <c r="CG205" s="1">
        <f t="shared" si="15"/>
        <v>4</v>
      </c>
      <c r="CH205" s="1">
        <f t="shared" si="15"/>
        <v>2</v>
      </c>
      <c r="CI205" s="1">
        <f t="shared" si="15"/>
        <v>1</v>
      </c>
      <c r="CJ205" s="1">
        <f t="shared" si="15"/>
        <v>22</v>
      </c>
      <c r="CK205" s="1">
        <f t="shared" si="15"/>
        <v>17</v>
      </c>
    </row>
    <row r="206" spans="7:89" ht="14.25">
      <c r="G206" s="1">
        <f>SUMIF($L$2:$L$201,"=1",G$2:G$201)</f>
        <v>1</v>
      </c>
      <c r="H206" s="1">
        <f>SUMIF($L$2:$L$201,"=1",H$2:H$201)</f>
        <v>0</v>
      </c>
      <c r="I206" s="1">
        <f>SUMIF($L$2:$L$201,"=1",I$2:I$201)</f>
        <v>0</v>
      </c>
      <c r="J206" s="2">
        <v>1</v>
      </c>
      <c r="K206" s="1">
        <f>SUMIF($L$2:$L$201,"=1",K$2:K$201)</f>
        <v>8</v>
      </c>
      <c r="L206" s="1">
        <f>COUNTIF($L$2:$L$201,"=1")</f>
        <v>8</v>
      </c>
      <c r="N206" s="1">
        <f aca="true" t="shared" si="16" ref="N206:BY206">SUMIF($L$2:$L$201,"=1",N$2:N$201)</f>
        <v>0</v>
      </c>
      <c r="O206" s="1">
        <f t="shared" si="16"/>
        <v>1</v>
      </c>
      <c r="P206" s="1">
        <f t="shared" si="16"/>
        <v>2</v>
      </c>
      <c r="Q206" s="1">
        <f t="shared" si="16"/>
        <v>0</v>
      </c>
      <c r="R206" s="1">
        <f t="shared" si="16"/>
        <v>0</v>
      </c>
      <c r="S206" s="1">
        <f t="shared" si="16"/>
        <v>1</v>
      </c>
      <c r="T206" s="1">
        <f t="shared" si="16"/>
        <v>1</v>
      </c>
      <c r="U206" s="1">
        <f t="shared" si="16"/>
        <v>0</v>
      </c>
      <c r="V206" s="1">
        <f t="shared" si="16"/>
        <v>0</v>
      </c>
      <c r="W206" s="1">
        <f t="shared" si="16"/>
        <v>0</v>
      </c>
      <c r="X206" s="1">
        <f t="shared" si="16"/>
        <v>0</v>
      </c>
      <c r="Y206" s="1">
        <f t="shared" si="16"/>
        <v>1</v>
      </c>
      <c r="Z206" s="1">
        <f t="shared" si="16"/>
        <v>0</v>
      </c>
      <c r="AA206" s="1">
        <f t="shared" si="16"/>
        <v>1</v>
      </c>
      <c r="AB206" s="1">
        <f t="shared" si="16"/>
        <v>3</v>
      </c>
      <c r="AC206" s="1">
        <f t="shared" si="16"/>
        <v>0</v>
      </c>
      <c r="AD206" s="1">
        <f t="shared" si="16"/>
        <v>0</v>
      </c>
      <c r="AE206" s="1">
        <f t="shared" si="16"/>
        <v>3</v>
      </c>
      <c r="AF206" s="1">
        <f t="shared" si="16"/>
        <v>0</v>
      </c>
      <c r="AG206" s="1">
        <f t="shared" si="16"/>
        <v>0</v>
      </c>
      <c r="AH206" s="1">
        <f t="shared" si="16"/>
        <v>0</v>
      </c>
      <c r="AI206" s="1">
        <f t="shared" si="16"/>
        <v>0</v>
      </c>
      <c r="AJ206" s="1">
        <f t="shared" si="16"/>
        <v>0</v>
      </c>
      <c r="AK206" s="1">
        <f t="shared" si="16"/>
        <v>0</v>
      </c>
      <c r="AL206" s="1">
        <f t="shared" si="16"/>
        <v>0</v>
      </c>
      <c r="AM206" s="1">
        <f t="shared" si="16"/>
        <v>0</v>
      </c>
      <c r="AN206" s="1">
        <f t="shared" si="16"/>
        <v>0</v>
      </c>
      <c r="AO206" s="1">
        <f t="shared" si="16"/>
        <v>0</v>
      </c>
      <c r="AP206" s="1">
        <f t="shared" si="16"/>
        <v>0</v>
      </c>
      <c r="AQ206" s="1">
        <f t="shared" si="16"/>
        <v>0</v>
      </c>
      <c r="AR206" s="1">
        <f t="shared" si="16"/>
        <v>0</v>
      </c>
      <c r="AS206" s="1">
        <f t="shared" si="16"/>
        <v>0</v>
      </c>
      <c r="AT206" s="1">
        <f t="shared" si="16"/>
        <v>0</v>
      </c>
      <c r="AU206" s="1">
        <f t="shared" si="16"/>
        <v>0</v>
      </c>
      <c r="AV206" s="1">
        <f t="shared" si="16"/>
        <v>0</v>
      </c>
      <c r="AW206" s="1">
        <f t="shared" si="16"/>
        <v>0</v>
      </c>
      <c r="AX206" s="1">
        <f t="shared" si="16"/>
        <v>0</v>
      </c>
      <c r="AY206" s="1">
        <f t="shared" si="16"/>
        <v>0</v>
      </c>
      <c r="AZ206" s="1">
        <f t="shared" si="16"/>
        <v>0</v>
      </c>
      <c r="BA206" s="1">
        <f t="shared" si="16"/>
        <v>0</v>
      </c>
      <c r="BB206" s="1">
        <f t="shared" si="16"/>
        <v>0</v>
      </c>
      <c r="BC206" s="1">
        <f t="shared" si="16"/>
        <v>1</v>
      </c>
      <c r="BD206" s="1">
        <f t="shared" si="16"/>
        <v>0</v>
      </c>
      <c r="BE206" s="1">
        <f t="shared" si="16"/>
        <v>0</v>
      </c>
      <c r="BF206" s="1">
        <f t="shared" si="16"/>
        <v>0</v>
      </c>
      <c r="BG206" s="1">
        <f t="shared" si="16"/>
        <v>1</v>
      </c>
      <c r="BH206" s="1">
        <f t="shared" si="16"/>
        <v>0</v>
      </c>
      <c r="BI206" s="1">
        <f t="shared" si="16"/>
        <v>0</v>
      </c>
      <c r="BJ206" s="1">
        <f t="shared" si="16"/>
        <v>0</v>
      </c>
      <c r="BK206" s="1">
        <f t="shared" si="16"/>
        <v>0</v>
      </c>
      <c r="BL206" s="1">
        <f t="shared" si="16"/>
        <v>3</v>
      </c>
      <c r="BM206" s="1">
        <f t="shared" si="16"/>
        <v>0</v>
      </c>
      <c r="BN206" s="1">
        <f t="shared" si="16"/>
        <v>1</v>
      </c>
      <c r="BO206" s="1">
        <f t="shared" si="16"/>
        <v>0</v>
      </c>
      <c r="BP206" s="1">
        <f t="shared" si="16"/>
        <v>0</v>
      </c>
      <c r="BQ206" s="1">
        <f t="shared" si="16"/>
        <v>2</v>
      </c>
      <c r="BR206" s="1">
        <f t="shared" si="16"/>
        <v>0</v>
      </c>
      <c r="BS206" s="1">
        <f t="shared" si="16"/>
        <v>0</v>
      </c>
      <c r="BT206" s="1">
        <f t="shared" si="16"/>
        <v>0</v>
      </c>
      <c r="BU206" s="1">
        <f t="shared" si="16"/>
        <v>0</v>
      </c>
      <c r="BV206" s="1">
        <f t="shared" si="16"/>
        <v>2</v>
      </c>
      <c r="BW206" s="1">
        <f t="shared" si="16"/>
        <v>1</v>
      </c>
      <c r="BX206" s="1">
        <f t="shared" si="16"/>
        <v>0</v>
      </c>
      <c r="BY206" s="1">
        <f t="shared" si="16"/>
        <v>0</v>
      </c>
      <c r="BZ206" s="1">
        <f aca="true" t="shared" si="17" ref="BZ206:CK206">SUMIF($L$2:$L$201,"=1",BZ$2:BZ$201)</f>
        <v>0</v>
      </c>
      <c r="CA206" s="1">
        <f t="shared" si="17"/>
        <v>0</v>
      </c>
      <c r="CB206" s="1">
        <f t="shared" si="17"/>
        <v>0</v>
      </c>
      <c r="CC206" s="1">
        <f t="shared" si="17"/>
        <v>0</v>
      </c>
      <c r="CD206" s="1">
        <f t="shared" si="17"/>
        <v>0</v>
      </c>
      <c r="CE206" s="1">
        <f t="shared" si="17"/>
        <v>3</v>
      </c>
      <c r="CF206" s="1">
        <f t="shared" si="17"/>
        <v>2</v>
      </c>
      <c r="CG206" s="1">
        <f t="shared" si="17"/>
        <v>0</v>
      </c>
      <c r="CH206" s="1">
        <f t="shared" si="17"/>
        <v>1</v>
      </c>
      <c r="CI206" s="1">
        <f t="shared" si="17"/>
        <v>0</v>
      </c>
      <c r="CJ206" s="1">
        <f t="shared" si="17"/>
        <v>7</v>
      </c>
      <c r="CK206" s="1">
        <f t="shared" si="17"/>
        <v>3</v>
      </c>
    </row>
    <row r="207" spans="7:89" ht="14.25">
      <c r="G207" s="1">
        <f>SUMIF($L$2:$L$201,"=2",G$2:G$201)</f>
        <v>1</v>
      </c>
      <c r="H207" s="1">
        <f>SUMIF($L$2:$L$201,"=2",H$2:H$201)</f>
        <v>1</v>
      </c>
      <c r="I207" s="1">
        <f>SUMIF($L$2:$L$201,"=2",I$2:I$201)</f>
        <v>1</v>
      </c>
      <c r="J207" s="2">
        <v>2</v>
      </c>
      <c r="K207" s="1">
        <f>SUMIF($L$2:$L$201,"=2",K$2:K$201)</f>
        <v>20</v>
      </c>
      <c r="L207" s="1">
        <f>COUNTIF($L$2:$L$201,"=2")</f>
        <v>39</v>
      </c>
      <c r="N207" s="1">
        <f aca="true" t="shared" si="18" ref="N207:BY207">SUMIF($L$2:$L$201,"=2",N$2:N$201)</f>
        <v>0</v>
      </c>
      <c r="O207" s="1">
        <f t="shared" si="18"/>
        <v>4</v>
      </c>
      <c r="P207" s="1">
        <f t="shared" si="18"/>
        <v>1</v>
      </c>
      <c r="Q207" s="1">
        <f t="shared" si="18"/>
        <v>1</v>
      </c>
      <c r="R207" s="1">
        <f t="shared" si="18"/>
        <v>0</v>
      </c>
      <c r="S207" s="1">
        <f t="shared" si="18"/>
        <v>3</v>
      </c>
      <c r="T207" s="1">
        <f t="shared" si="18"/>
        <v>1</v>
      </c>
      <c r="U207" s="1">
        <f t="shared" si="18"/>
        <v>5</v>
      </c>
      <c r="V207" s="1">
        <f t="shared" si="18"/>
        <v>0</v>
      </c>
      <c r="W207" s="1">
        <f t="shared" si="18"/>
        <v>0</v>
      </c>
      <c r="X207" s="1">
        <f t="shared" si="18"/>
        <v>0</v>
      </c>
      <c r="Y207" s="1">
        <f t="shared" si="18"/>
        <v>0</v>
      </c>
      <c r="Z207" s="1">
        <f t="shared" si="18"/>
        <v>0</v>
      </c>
      <c r="AA207" s="1">
        <f t="shared" si="18"/>
        <v>0</v>
      </c>
      <c r="AB207" s="1">
        <f t="shared" si="18"/>
        <v>10</v>
      </c>
      <c r="AC207" s="1">
        <f t="shared" si="18"/>
        <v>4</v>
      </c>
      <c r="AD207" s="1">
        <f t="shared" si="18"/>
        <v>0</v>
      </c>
      <c r="AE207" s="1">
        <f t="shared" si="18"/>
        <v>30</v>
      </c>
      <c r="AF207" s="1">
        <f t="shared" si="18"/>
        <v>3</v>
      </c>
      <c r="AG207" s="1">
        <f t="shared" si="18"/>
        <v>2</v>
      </c>
      <c r="AH207" s="1">
        <f t="shared" si="18"/>
        <v>2</v>
      </c>
      <c r="AI207" s="1">
        <f t="shared" si="18"/>
        <v>7</v>
      </c>
      <c r="AJ207" s="1">
        <f t="shared" si="18"/>
        <v>1</v>
      </c>
      <c r="AK207" s="1">
        <f t="shared" si="18"/>
        <v>0</v>
      </c>
      <c r="AL207" s="1">
        <f t="shared" si="18"/>
        <v>0</v>
      </c>
      <c r="AM207" s="1">
        <f t="shared" si="18"/>
        <v>0</v>
      </c>
      <c r="AN207" s="1">
        <f t="shared" si="18"/>
        <v>0</v>
      </c>
      <c r="AO207" s="1">
        <f t="shared" si="18"/>
        <v>0</v>
      </c>
      <c r="AP207" s="1">
        <f t="shared" si="18"/>
        <v>0</v>
      </c>
      <c r="AQ207" s="1">
        <f t="shared" si="18"/>
        <v>0</v>
      </c>
      <c r="AR207" s="1">
        <f t="shared" si="18"/>
        <v>0</v>
      </c>
      <c r="AS207" s="1">
        <f t="shared" si="18"/>
        <v>0</v>
      </c>
      <c r="AT207" s="1">
        <f t="shared" si="18"/>
        <v>2</v>
      </c>
      <c r="AU207" s="1">
        <f t="shared" si="18"/>
        <v>0</v>
      </c>
      <c r="AV207" s="1">
        <f t="shared" si="18"/>
        <v>0</v>
      </c>
      <c r="AW207" s="1">
        <f t="shared" si="18"/>
        <v>0</v>
      </c>
      <c r="AX207" s="1">
        <f t="shared" si="18"/>
        <v>4</v>
      </c>
      <c r="AY207" s="1">
        <f t="shared" si="18"/>
        <v>1</v>
      </c>
      <c r="AZ207" s="1">
        <f t="shared" si="18"/>
        <v>1</v>
      </c>
      <c r="BA207" s="1">
        <f t="shared" si="18"/>
        <v>0</v>
      </c>
      <c r="BB207" s="1">
        <f t="shared" si="18"/>
        <v>0</v>
      </c>
      <c r="BC207" s="1">
        <f t="shared" si="18"/>
        <v>4</v>
      </c>
      <c r="BD207" s="1">
        <f t="shared" si="18"/>
        <v>2</v>
      </c>
      <c r="BE207" s="1">
        <f t="shared" si="18"/>
        <v>0</v>
      </c>
      <c r="BF207" s="1">
        <f t="shared" si="18"/>
        <v>7</v>
      </c>
      <c r="BG207" s="1">
        <f t="shared" si="18"/>
        <v>8</v>
      </c>
      <c r="BH207" s="1">
        <f t="shared" si="18"/>
        <v>4</v>
      </c>
      <c r="BI207" s="1">
        <f t="shared" si="18"/>
        <v>0</v>
      </c>
      <c r="BJ207" s="1">
        <f t="shared" si="18"/>
        <v>0</v>
      </c>
      <c r="BK207" s="1">
        <f t="shared" si="18"/>
        <v>0</v>
      </c>
      <c r="BL207" s="1">
        <f t="shared" si="18"/>
        <v>25</v>
      </c>
      <c r="BM207" s="1">
        <f t="shared" si="18"/>
        <v>3</v>
      </c>
      <c r="BN207" s="1">
        <f t="shared" si="18"/>
        <v>5</v>
      </c>
      <c r="BO207" s="1">
        <f t="shared" si="18"/>
        <v>9</v>
      </c>
      <c r="BP207" s="1">
        <f t="shared" si="18"/>
        <v>0</v>
      </c>
      <c r="BQ207" s="1">
        <f t="shared" si="18"/>
        <v>10</v>
      </c>
      <c r="BR207" s="1">
        <f t="shared" si="18"/>
        <v>0</v>
      </c>
      <c r="BS207" s="1">
        <f t="shared" si="18"/>
        <v>0</v>
      </c>
      <c r="BT207" s="1">
        <f t="shared" si="18"/>
        <v>2</v>
      </c>
      <c r="BU207" s="1">
        <f t="shared" si="18"/>
        <v>0</v>
      </c>
      <c r="BV207" s="1">
        <f t="shared" si="18"/>
        <v>22</v>
      </c>
      <c r="BW207" s="1">
        <f t="shared" si="18"/>
        <v>22</v>
      </c>
      <c r="BX207" s="1">
        <f t="shared" si="18"/>
        <v>1</v>
      </c>
      <c r="BY207" s="1">
        <f t="shared" si="18"/>
        <v>3</v>
      </c>
      <c r="BZ207" s="1">
        <f aca="true" t="shared" si="19" ref="BZ207:CK207">SUMIF($L$2:$L$201,"=2",BZ$2:BZ$201)</f>
        <v>10</v>
      </c>
      <c r="CA207" s="1">
        <f t="shared" si="19"/>
        <v>17</v>
      </c>
      <c r="CB207" s="1">
        <f t="shared" si="19"/>
        <v>2</v>
      </c>
      <c r="CC207" s="1">
        <f t="shared" si="19"/>
        <v>0</v>
      </c>
      <c r="CD207" s="1">
        <f t="shared" si="19"/>
        <v>0</v>
      </c>
      <c r="CE207" s="1">
        <f t="shared" si="19"/>
        <v>0</v>
      </c>
      <c r="CF207" s="1">
        <f t="shared" si="19"/>
        <v>0</v>
      </c>
      <c r="CG207" s="1">
        <f t="shared" si="19"/>
        <v>8</v>
      </c>
      <c r="CH207" s="1">
        <f t="shared" si="19"/>
        <v>8</v>
      </c>
      <c r="CI207" s="1">
        <f t="shared" si="19"/>
        <v>2</v>
      </c>
      <c r="CJ207" s="1">
        <f t="shared" si="19"/>
        <v>23</v>
      </c>
      <c r="CK207" s="1">
        <f t="shared" si="19"/>
        <v>8</v>
      </c>
    </row>
    <row r="208" spans="7:89" ht="14.25">
      <c r="G208" s="1">
        <f>SUMIF($L$2:$L$201,"=3",G$2:G$201)</f>
        <v>1</v>
      </c>
      <c r="H208" s="1">
        <f>SUMIF($L$2:$L$201,"=3",H$2:H$201)</f>
        <v>0</v>
      </c>
      <c r="I208" s="1">
        <f>SUMIF($L$2:$L$201,"=3",I$2:I$201)</f>
        <v>0</v>
      </c>
      <c r="J208" s="2">
        <v>3</v>
      </c>
      <c r="K208" s="1">
        <f>SUMIF($L$2:$L$201,"=3",K$2:K$201)</f>
        <v>52</v>
      </c>
      <c r="L208" s="1">
        <f>COUNTIF($L$2:$L$201,"=3")</f>
        <v>54</v>
      </c>
      <c r="N208" s="1">
        <f aca="true" t="shared" si="20" ref="N208:BY208">SUMIF($L$2:$L$201,"=3",N$2:N$201)</f>
        <v>1</v>
      </c>
      <c r="O208" s="1">
        <f t="shared" si="20"/>
        <v>18</v>
      </c>
      <c r="P208" s="1">
        <f t="shared" si="20"/>
        <v>13</v>
      </c>
      <c r="Q208" s="1">
        <f t="shared" si="20"/>
        <v>0</v>
      </c>
      <c r="R208" s="1">
        <f t="shared" si="20"/>
        <v>1</v>
      </c>
      <c r="S208" s="1">
        <f t="shared" si="20"/>
        <v>27</v>
      </c>
      <c r="T208" s="1">
        <f t="shared" si="20"/>
        <v>7</v>
      </c>
      <c r="U208" s="1">
        <f t="shared" si="20"/>
        <v>9</v>
      </c>
      <c r="V208" s="1">
        <f t="shared" si="20"/>
        <v>5</v>
      </c>
      <c r="W208" s="1">
        <f t="shared" si="20"/>
        <v>6</v>
      </c>
      <c r="X208" s="1">
        <f t="shared" si="20"/>
        <v>3</v>
      </c>
      <c r="Y208" s="1">
        <f t="shared" si="20"/>
        <v>3</v>
      </c>
      <c r="Z208" s="1">
        <f t="shared" si="20"/>
        <v>0</v>
      </c>
      <c r="AA208" s="1">
        <f t="shared" si="20"/>
        <v>2</v>
      </c>
      <c r="AB208" s="1">
        <f t="shared" si="20"/>
        <v>17</v>
      </c>
      <c r="AC208" s="1">
        <f t="shared" si="20"/>
        <v>3</v>
      </c>
      <c r="AD208" s="1">
        <f t="shared" si="20"/>
        <v>0</v>
      </c>
      <c r="AE208" s="1">
        <f t="shared" si="20"/>
        <v>20</v>
      </c>
      <c r="AF208" s="1">
        <f t="shared" si="20"/>
        <v>1</v>
      </c>
      <c r="AG208" s="1">
        <f t="shared" si="20"/>
        <v>4</v>
      </c>
      <c r="AH208" s="1">
        <f t="shared" si="20"/>
        <v>0</v>
      </c>
      <c r="AI208" s="1">
        <f t="shared" si="20"/>
        <v>1</v>
      </c>
      <c r="AJ208" s="1">
        <f t="shared" si="20"/>
        <v>0</v>
      </c>
      <c r="AK208" s="1">
        <f t="shared" si="20"/>
        <v>2</v>
      </c>
      <c r="AL208" s="1">
        <f t="shared" si="20"/>
        <v>3</v>
      </c>
      <c r="AM208" s="1">
        <f t="shared" si="20"/>
        <v>0</v>
      </c>
      <c r="AN208" s="1">
        <f t="shared" si="20"/>
        <v>0</v>
      </c>
      <c r="AO208" s="1">
        <f t="shared" si="20"/>
        <v>0</v>
      </c>
      <c r="AP208" s="1">
        <f t="shared" si="20"/>
        <v>1</v>
      </c>
      <c r="AQ208" s="1">
        <f t="shared" si="20"/>
        <v>0</v>
      </c>
      <c r="AR208" s="1">
        <f t="shared" si="20"/>
        <v>0</v>
      </c>
      <c r="AS208" s="1">
        <f t="shared" si="20"/>
        <v>0</v>
      </c>
      <c r="AT208" s="1">
        <f t="shared" si="20"/>
        <v>3</v>
      </c>
      <c r="AU208" s="1">
        <f t="shared" si="20"/>
        <v>0</v>
      </c>
      <c r="AV208" s="1">
        <f t="shared" si="20"/>
        <v>0</v>
      </c>
      <c r="AW208" s="1">
        <f t="shared" si="20"/>
        <v>0</v>
      </c>
      <c r="AX208" s="1">
        <f t="shared" si="20"/>
        <v>3</v>
      </c>
      <c r="AY208" s="1">
        <f t="shared" si="20"/>
        <v>2</v>
      </c>
      <c r="AZ208" s="1">
        <f t="shared" si="20"/>
        <v>0</v>
      </c>
      <c r="BA208" s="1">
        <f t="shared" si="20"/>
        <v>0</v>
      </c>
      <c r="BB208" s="1">
        <f t="shared" si="20"/>
        <v>0</v>
      </c>
      <c r="BC208" s="1">
        <f t="shared" si="20"/>
        <v>14</v>
      </c>
      <c r="BD208" s="1">
        <f t="shared" si="20"/>
        <v>5</v>
      </c>
      <c r="BE208" s="1">
        <f t="shared" si="20"/>
        <v>1</v>
      </c>
      <c r="BF208" s="1">
        <f t="shared" si="20"/>
        <v>6</v>
      </c>
      <c r="BG208" s="1">
        <f t="shared" si="20"/>
        <v>10</v>
      </c>
      <c r="BH208" s="1">
        <f t="shared" si="20"/>
        <v>8</v>
      </c>
      <c r="BI208" s="1">
        <f t="shared" si="20"/>
        <v>0</v>
      </c>
      <c r="BJ208" s="1">
        <f t="shared" si="20"/>
        <v>3</v>
      </c>
      <c r="BK208" s="1">
        <f t="shared" si="20"/>
        <v>0</v>
      </c>
      <c r="BL208" s="1">
        <f t="shared" si="20"/>
        <v>15</v>
      </c>
      <c r="BM208" s="1">
        <f t="shared" si="20"/>
        <v>3</v>
      </c>
      <c r="BN208" s="1">
        <f t="shared" si="20"/>
        <v>11</v>
      </c>
      <c r="BO208" s="1">
        <f t="shared" si="20"/>
        <v>6</v>
      </c>
      <c r="BP208" s="1">
        <f t="shared" si="20"/>
        <v>9</v>
      </c>
      <c r="BQ208" s="1">
        <f t="shared" si="20"/>
        <v>3</v>
      </c>
      <c r="BR208" s="1">
        <f t="shared" si="20"/>
        <v>0</v>
      </c>
      <c r="BS208" s="1">
        <f t="shared" si="20"/>
        <v>0</v>
      </c>
      <c r="BT208" s="1">
        <f t="shared" si="20"/>
        <v>6</v>
      </c>
      <c r="BU208" s="1">
        <f t="shared" si="20"/>
        <v>5</v>
      </c>
      <c r="BV208" s="1">
        <f t="shared" si="20"/>
        <v>25</v>
      </c>
      <c r="BW208" s="1">
        <f t="shared" si="20"/>
        <v>20</v>
      </c>
      <c r="BX208" s="1">
        <f t="shared" si="20"/>
        <v>1</v>
      </c>
      <c r="BY208" s="1">
        <f t="shared" si="20"/>
        <v>5</v>
      </c>
      <c r="BZ208" s="1">
        <f aca="true" t="shared" si="21" ref="BZ208:CK208">SUMIF($L$2:$L$201,"=3",BZ$2:BZ$201)</f>
        <v>1</v>
      </c>
      <c r="CA208" s="1">
        <f t="shared" si="21"/>
        <v>0</v>
      </c>
      <c r="CB208" s="1">
        <f t="shared" si="21"/>
        <v>0</v>
      </c>
      <c r="CC208" s="1">
        <f t="shared" si="21"/>
        <v>1</v>
      </c>
      <c r="CD208" s="1">
        <f t="shared" si="21"/>
        <v>0</v>
      </c>
      <c r="CE208" s="1">
        <f t="shared" si="21"/>
        <v>0</v>
      </c>
      <c r="CF208" s="1">
        <f t="shared" si="21"/>
        <v>0</v>
      </c>
      <c r="CG208" s="1">
        <f t="shared" si="21"/>
        <v>3</v>
      </c>
      <c r="CH208" s="1">
        <f t="shared" si="21"/>
        <v>5</v>
      </c>
      <c r="CI208" s="1">
        <f t="shared" si="21"/>
        <v>2</v>
      </c>
      <c r="CJ208" s="1">
        <f t="shared" si="21"/>
        <v>34</v>
      </c>
      <c r="CK208" s="1">
        <f t="shared" si="21"/>
        <v>34</v>
      </c>
    </row>
    <row r="209" spans="7:89" ht="14.25">
      <c r="G209" s="1">
        <f>SUMIF($L$2:$L$201,"=4",G$2:G$201)</f>
        <v>31</v>
      </c>
      <c r="H209" s="1">
        <f>SUMIF($L$2:$L$201,"=4",H$2:H$201)</f>
        <v>0</v>
      </c>
      <c r="I209" s="1">
        <f>SUMIF($L$2:$L$201,"=4",I$2:I$201)</f>
        <v>0</v>
      </c>
      <c r="J209" s="2">
        <v>4</v>
      </c>
      <c r="K209" s="1">
        <f>SUMIF($L$2:$L$201,"=4",K$2:K$201)</f>
        <v>63</v>
      </c>
      <c r="L209" s="1">
        <f>COUNTIF($L$2:$L$201,"=4")</f>
        <v>64</v>
      </c>
      <c r="N209" s="1">
        <f aca="true" t="shared" si="22" ref="N209:BY209">SUMIF($L$2:$L$201,"=4",N$2:N$201)</f>
        <v>9</v>
      </c>
      <c r="O209" s="1">
        <f t="shared" si="22"/>
        <v>24</v>
      </c>
      <c r="P209" s="1">
        <f t="shared" si="22"/>
        <v>11</v>
      </c>
      <c r="Q209" s="1">
        <f t="shared" si="22"/>
        <v>0</v>
      </c>
      <c r="R209" s="1">
        <f t="shared" si="22"/>
        <v>0</v>
      </c>
      <c r="S209" s="1">
        <f t="shared" si="22"/>
        <v>31</v>
      </c>
      <c r="T209" s="1">
        <f t="shared" si="22"/>
        <v>9</v>
      </c>
      <c r="U209" s="1">
        <f t="shared" si="22"/>
        <v>12</v>
      </c>
      <c r="V209" s="1">
        <f t="shared" si="22"/>
        <v>9</v>
      </c>
      <c r="W209" s="1">
        <f t="shared" si="22"/>
        <v>10</v>
      </c>
      <c r="X209" s="1">
        <f t="shared" si="22"/>
        <v>1</v>
      </c>
      <c r="Y209" s="1">
        <f t="shared" si="22"/>
        <v>8</v>
      </c>
      <c r="Z209" s="1">
        <f t="shared" si="22"/>
        <v>1</v>
      </c>
      <c r="AA209" s="1">
        <f t="shared" si="22"/>
        <v>7</v>
      </c>
      <c r="AB209" s="1">
        <f t="shared" si="22"/>
        <v>13</v>
      </c>
      <c r="AC209" s="1">
        <f t="shared" si="22"/>
        <v>2</v>
      </c>
      <c r="AD209" s="1">
        <f t="shared" si="22"/>
        <v>0</v>
      </c>
      <c r="AE209" s="1">
        <f t="shared" si="22"/>
        <v>30</v>
      </c>
      <c r="AF209" s="1">
        <f t="shared" si="22"/>
        <v>3</v>
      </c>
      <c r="AG209" s="1">
        <f t="shared" si="22"/>
        <v>4</v>
      </c>
      <c r="AH209" s="1">
        <f t="shared" si="22"/>
        <v>1</v>
      </c>
      <c r="AI209" s="1">
        <f t="shared" si="22"/>
        <v>0</v>
      </c>
      <c r="AJ209" s="1">
        <f t="shared" si="22"/>
        <v>1</v>
      </c>
      <c r="AK209" s="1">
        <f t="shared" si="22"/>
        <v>0</v>
      </c>
      <c r="AL209" s="1">
        <f t="shared" si="22"/>
        <v>3</v>
      </c>
      <c r="AM209" s="1">
        <f t="shared" si="22"/>
        <v>0</v>
      </c>
      <c r="AN209" s="1">
        <f t="shared" si="22"/>
        <v>0</v>
      </c>
      <c r="AO209" s="1">
        <f t="shared" si="22"/>
        <v>0</v>
      </c>
      <c r="AP209" s="1">
        <f t="shared" si="22"/>
        <v>0</v>
      </c>
      <c r="AQ209" s="1">
        <f t="shared" si="22"/>
        <v>0</v>
      </c>
      <c r="AR209" s="1">
        <f t="shared" si="22"/>
        <v>0</v>
      </c>
      <c r="AS209" s="1">
        <f t="shared" si="22"/>
        <v>1</v>
      </c>
      <c r="AT209" s="1">
        <f t="shared" si="22"/>
        <v>1</v>
      </c>
      <c r="AU209" s="1">
        <f t="shared" si="22"/>
        <v>0</v>
      </c>
      <c r="AV209" s="1">
        <f t="shared" si="22"/>
        <v>1</v>
      </c>
      <c r="AW209" s="1">
        <f t="shared" si="22"/>
        <v>0</v>
      </c>
      <c r="AX209" s="1">
        <f t="shared" si="22"/>
        <v>4</v>
      </c>
      <c r="AY209" s="1">
        <f t="shared" si="22"/>
        <v>6</v>
      </c>
      <c r="AZ209" s="1">
        <f t="shared" si="22"/>
        <v>0</v>
      </c>
      <c r="BA209" s="1">
        <f t="shared" si="22"/>
        <v>1</v>
      </c>
      <c r="BB209" s="1">
        <f t="shared" si="22"/>
        <v>0</v>
      </c>
      <c r="BC209" s="1">
        <f t="shared" si="22"/>
        <v>21</v>
      </c>
      <c r="BD209" s="1">
        <f t="shared" si="22"/>
        <v>2</v>
      </c>
      <c r="BE209" s="1">
        <f t="shared" si="22"/>
        <v>0</v>
      </c>
      <c r="BF209" s="1">
        <f t="shared" si="22"/>
        <v>8</v>
      </c>
      <c r="BG209" s="1">
        <f t="shared" si="22"/>
        <v>16</v>
      </c>
      <c r="BH209" s="1">
        <f t="shared" si="22"/>
        <v>7</v>
      </c>
      <c r="BI209" s="1">
        <f t="shared" si="22"/>
        <v>0</v>
      </c>
      <c r="BJ209" s="1">
        <f t="shared" si="22"/>
        <v>1</v>
      </c>
      <c r="BK209" s="1">
        <f t="shared" si="22"/>
        <v>0</v>
      </c>
      <c r="BL209" s="1">
        <f t="shared" si="22"/>
        <v>23</v>
      </c>
      <c r="BM209" s="1">
        <f t="shared" si="22"/>
        <v>1</v>
      </c>
      <c r="BN209" s="1">
        <f t="shared" si="22"/>
        <v>15</v>
      </c>
      <c r="BO209" s="1">
        <f t="shared" si="22"/>
        <v>13</v>
      </c>
      <c r="BP209" s="1">
        <f t="shared" si="22"/>
        <v>19</v>
      </c>
      <c r="BQ209" s="1">
        <f t="shared" si="22"/>
        <v>8</v>
      </c>
      <c r="BR209" s="1">
        <f t="shared" si="22"/>
        <v>1</v>
      </c>
      <c r="BS209" s="1">
        <f t="shared" si="22"/>
        <v>0</v>
      </c>
      <c r="BT209" s="1">
        <f t="shared" si="22"/>
        <v>3</v>
      </c>
      <c r="BU209" s="1">
        <f t="shared" si="22"/>
        <v>9</v>
      </c>
      <c r="BV209" s="1">
        <f t="shared" si="22"/>
        <v>40</v>
      </c>
      <c r="BW209" s="1">
        <f t="shared" si="22"/>
        <v>37</v>
      </c>
      <c r="BX209" s="1">
        <f t="shared" si="22"/>
        <v>0</v>
      </c>
      <c r="BY209" s="1">
        <f t="shared" si="22"/>
        <v>12</v>
      </c>
      <c r="BZ209" s="1">
        <f aca="true" t="shared" si="23" ref="BZ209:CK209">SUMIF($L$2:$L$201,"=4",BZ$2:BZ$201)</f>
        <v>0</v>
      </c>
      <c r="CA209" s="1">
        <f t="shared" si="23"/>
        <v>0</v>
      </c>
      <c r="CB209" s="1">
        <f t="shared" si="23"/>
        <v>0</v>
      </c>
      <c r="CC209" s="1">
        <f t="shared" si="23"/>
        <v>1</v>
      </c>
      <c r="CD209" s="1">
        <f t="shared" si="23"/>
        <v>0</v>
      </c>
      <c r="CE209" s="1">
        <f t="shared" si="23"/>
        <v>2</v>
      </c>
      <c r="CF209" s="1">
        <f t="shared" si="23"/>
        <v>2</v>
      </c>
      <c r="CG209" s="1">
        <f t="shared" si="23"/>
        <v>9</v>
      </c>
      <c r="CH209" s="1">
        <f t="shared" si="23"/>
        <v>9</v>
      </c>
      <c r="CI209" s="1">
        <f t="shared" si="23"/>
        <v>3</v>
      </c>
      <c r="CJ209" s="1">
        <f t="shared" si="23"/>
        <v>49</v>
      </c>
      <c r="CK209" s="1">
        <f t="shared" si="23"/>
        <v>46</v>
      </c>
    </row>
    <row r="212" spans="7:89" ht="14.25">
      <c r="G212" s="1" t="s">
        <v>958</v>
      </c>
      <c r="H212" s="1" t="s">
        <v>959</v>
      </c>
      <c r="I212" s="1" t="s">
        <v>960</v>
      </c>
      <c r="J212" s="1" t="s">
        <v>961</v>
      </c>
      <c r="K212" s="1" t="s">
        <v>962</v>
      </c>
      <c r="L212" s="1" t="s">
        <v>963</v>
      </c>
      <c r="M212" s="1" t="s">
        <v>964</v>
      </c>
      <c r="N212" s="1" t="s">
        <v>270</v>
      </c>
      <c r="O212" s="1" t="s">
        <v>271</v>
      </c>
      <c r="P212" s="1" t="s">
        <v>272</v>
      </c>
      <c r="Q212" s="1" t="s">
        <v>965</v>
      </c>
      <c r="R212" s="1" t="s">
        <v>966</v>
      </c>
      <c r="S212" s="1" t="s">
        <v>967</v>
      </c>
      <c r="T212" s="1" t="s">
        <v>968</v>
      </c>
      <c r="U212" s="1" t="s">
        <v>969</v>
      </c>
      <c r="V212" s="1" t="s">
        <v>970</v>
      </c>
      <c r="W212" s="1" t="s">
        <v>971</v>
      </c>
      <c r="X212" s="1" t="s">
        <v>972</v>
      </c>
      <c r="Y212" s="1" t="s">
        <v>973</v>
      </c>
      <c r="Z212" s="1" t="s">
        <v>974</v>
      </c>
      <c r="AA212" s="1" t="s">
        <v>975</v>
      </c>
      <c r="AB212" s="1" t="s">
        <v>976</v>
      </c>
      <c r="AC212" s="1" t="s">
        <v>977</v>
      </c>
      <c r="AD212" s="1" t="s">
        <v>978</v>
      </c>
      <c r="AE212" s="1" t="s">
        <v>979</v>
      </c>
      <c r="AF212" s="1" t="s">
        <v>980</v>
      </c>
      <c r="AG212" s="1" t="s">
        <v>981</v>
      </c>
      <c r="AH212" s="1" t="s">
        <v>982</v>
      </c>
      <c r="AI212" s="1" t="s">
        <v>983</v>
      </c>
      <c r="AJ212" s="1" t="s">
        <v>984</v>
      </c>
      <c r="AK212" s="1" t="s">
        <v>985</v>
      </c>
      <c r="AL212" s="1" t="s">
        <v>986</v>
      </c>
      <c r="AM212" s="1" t="s">
        <v>987</v>
      </c>
      <c r="AN212" s="1" t="s">
        <v>988</v>
      </c>
      <c r="AO212" s="1" t="s">
        <v>989</v>
      </c>
      <c r="AP212" s="1" t="s">
        <v>990</v>
      </c>
      <c r="AQ212" s="1" t="s">
        <v>991</v>
      </c>
      <c r="AR212" s="1" t="s">
        <v>992</v>
      </c>
      <c r="AS212" s="1" t="s">
        <v>993</v>
      </c>
      <c r="AT212" s="1" t="s">
        <v>994</v>
      </c>
      <c r="AU212" s="1" t="s">
        <v>995</v>
      </c>
      <c r="AV212" s="1" t="s">
        <v>996</v>
      </c>
      <c r="AW212" s="1" t="s">
        <v>997</v>
      </c>
      <c r="AX212" s="1" t="s">
        <v>998</v>
      </c>
      <c r="AY212" s="1" t="s">
        <v>999</v>
      </c>
      <c r="AZ212" s="1" t="s">
        <v>1000</v>
      </c>
      <c r="BA212" s="1" t="s">
        <v>1001</v>
      </c>
      <c r="BB212" s="1" t="s">
        <v>1002</v>
      </c>
      <c r="BC212" s="1" t="s">
        <v>1003</v>
      </c>
      <c r="BD212" s="1" t="s">
        <v>1004</v>
      </c>
      <c r="BE212" s="1" t="s">
        <v>1005</v>
      </c>
      <c r="BF212" s="1" t="s">
        <v>1006</v>
      </c>
      <c r="BG212" s="1" t="s">
        <v>1007</v>
      </c>
      <c r="BH212" s="1" t="s">
        <v>1008</v>
      </c>
      <c r="BI212" s="1" t="s">
        <v>1009</v>
      </c>
      <c r="BJ212" s="1" t="s">
        <v>1010</v>
      </c>
      <c r="BK212" s="1" t="s">
        <v>1011</v>
      </c>
      <c r="BL212" s="1" t="s">
        <v>1012</v>
      </c>
      <c r="BM212" s="1" t="s">
        <v>1013</v>
      </c>
      <c r="BN212" s="1" t="s">
        <v>1014</v>
      </c>
      <c r="BO212" s="1" t="s">
        <v>1015</v>
      </c>
      <c r="BP212" s="1" t="s">
        <v>1016</v>
      </c>
      <c r="BQ212" s="1" t="s">
        <v>1017</v>
      </c>
      <c r="BR212" s="1" t="s">
        <v>1018</v>
      </c>
      <c r="BS212" s="1" t="s">
        <v>1019</v>
      </c>
      <c r="BT212" s="1" t="s">
        <v>1020</v>
      </c>
      <c r="BU212" s="1" t="s">
        <v>1021</v>
      </c>
      <c r="BV212" s="1" t="s">
        <v>1022</v>
      </c>
      <c r="BW212" s="1" t="s">
        <v>1023</v>
      </c>
      <c r="BX212" s="1" t="s">
        <v>1024</v>
      </c>
      <c r="BY212" s="1" t="s">
        <v>1025</v>
      </c>
      <c r="BZ212" s="1" t="s">
        <v>1026</v>
      </c>
      <c r="CA212" s="1" t="s">
        <v>1027</v>
      </c>
      <c r="CB212" s="1" t="s">
        <v>1028</v>
      </c>
      <c r="CC212" s="1" t="s">
        <v>1029</v>
      </c>
      <c r="CD212" s="1" t="s">
        <v>1030</v>
      </c>
      <c r="CE212" s="1" t="s">
        <v>1031</v>
      </c>
      <c r="CF212" s="1" t="s">
        <v>1032</v>
      </c>
      <c r="CG212" s="1" t="s">
        <v>1033</v>
      </c>
      <c r="CH212" s="1" t="s">
        <v>1034</v>
      </c>
      <c r="CI212" s="1" t="s">
        <v>1035</v>
      </c>
      <c r="CJ212" s="1" t="s">
        <v>267</v>
      </c>
      <c r="CK212" s="1" t="s">
        <v>268</v>
      </c>
    </row>
    <row r="213" spans="7:89" ht="14.25">
      <c r="G213" s="1">
        <v>35</v>
      </c>
      <c r="H213" s="1">
        <v>1</v>
      </c>
      <c r="I213" s="1">
        <v>2</v>
      </c>
      <c r="J213" s="1">
        <v>200</v>
      </c>
      <c r="K213" s="1">
        <v>173</v>
      </c>
      <c r="L213" s="1">
        <v>200</v>
      </c>
      <c r="N213" s="1">
        <v>12</v>
      </c>
      <c r="O213" s="1">
        <v>50</v>
      </c>
      <c r="P213" s="1">
        <v>30</v>
      </c>
      <c r="Q213" s="1">
        <v>1</v>
      </c>
      <c r="R213" s="1">
        <v>1</v>
      </c>
      <c r="S213" s="1">
        <v>67</v>
      </c>
      <c r="T213" s="1">
        <v>18</v>
      </c>
      <c r="U213" s="1">
        <v>28</v>
      </c>
      <c r="V213" s="1">
        <v>14</v>
      </c>
      <c r="W213" s="1">
        <v>17</v>
      </c>
      <c r="X213" s="1">
        <v>4</v>
      </c>
      <c r="Y213" s="1">
        <v>12</v>
      </c>
      <c r="Z213" s="1">
        <v>1</v>
      </c>
      <c r="AA213" s="1">
        <v>11</v>
      </c>
      <c r="AB213" s="1">
        <v>63</v>
      </c>
      <c r="AC213" s="1">
        <v>9</v>
      </c>
      <c r="AD213" s="1">
        <v>0</v>
      </c>
      <c r="AE213" s="1">
        <v>98</v>
      </c>
      <c r="AF213" s="1">
        <v>7</v>
      </c>
      <c r="AG213" s="1">
        <v>11</v>
      </c>
      <c r="AH213" s="1">
        <v>3</v>
      </c>
      <c r="AI213" s="1">
        <v>8</v>
      </c>
      <c r="AJ213" s="1">
        <v>2</v>
      </c>
      <c r="AK213" s="1">
        <v>2</v>
      </c>
      <c r="AL213" s="1">
        <v>7</v>
      </c>
      <c r="AM213" s="1">
        <v>0</v>
      </c>
      <c r="AN213" s="1">
        <v>0</v>
      </c>
      <c r="AO213" s="1">
        <v>0</v>
      </c>
      <c r="AP213" s="1">
        <v>1</v>
      </c>
      <c r="AQ213" s="1">
        <v>0</v>
      </c>
      <c r="AR213" s="1">
        <v>0</v>
      </c>
      <c r="AS213" s="1">
        <v>1</v>
      </c>
      <c r="AT213" s="1">
        <v>8</v>
      </c>
      <c r="AU213" s="1">
        <v>0</v>
      </c>
      <c r="AV213" s="1">
        <v>1</v>
      </c>
      <c r="AW213" s="1">
        <v>0</v>
      </c>
      <c r="AX213" s="1">
        <v>11</v>
      </c>
      <c r="AY213" s="1">
        <v>9</v>
      </c>
      <c r="AZ213" s="1">
        <v>1</v>
      </c>
      <c r="BA213" s="1">
        <v>1</v>
      </c>
      <c r="BB213" s="1">
        <v>0</v>
      </c>
      <c r="BC213" s="1">
        <v>43</v>
      </c>
      <c r="BD213" s="1">
        <v>9</v>
      </c>
      <c r="BE213" s="1">
        <v>1</v>
      </c>
      <c r="BF213" s="1">
        <v>25</v>
      </c>
      <c r="BG213" s="1">
        <v>35</v>
      </c>
      <c r="BH213" s="1">
        <v>22</v>
      </c>
      <c r="BI213" s="1">
        <v>0</v>
      </c>
      <c r="BJ213" s="1">
        <v>8</v>
      </c>
      <c r="BK213" s="1">
        <v>0</v>
      </c>
      <c r="BL213" s="1">
        <v>82</v>
      </c>
      <c r="BM213" s="1">
        <v>8</v>
      </c>
      <c r="BN213" s="1">
        <v>34</v>
      </c>
      <c r="BO213" s="1">
        <v>33</v>
      </c>
      <c r="BP213" s="1">
        <v>29</v>
      </c>
      <c r="BQ213" s="1">
        <v>25</v>
      </c>
      <c r="BR213" s="1">
        <v>1</v>
      </c>
      <c r="BS213" s="1">
        <v>0</v>
      </c>
      <c r="BT213" s="1">
        <v>13</v>
      </c>
      <c r="BU213" s="1">
        <v>15</v>
      </c>
      <c r="BV213" s="1">
        <v>98</v>
      </c>
      <c r="BW213" s="1">
        <v>89</v>
      </c>
      <c r="BX213" s="1">
        <v>2</v>
      </c>
      <c r="BY213" s="1">
        <v>20</v>
      </c>
      <c r="BZ213" s="1">
        <v>13</v>
      </c>
      <c r="CA213" s="1">
        <v>19</v>
      </c>
      <c r="CB213" s="1">
        <v>2</v>
      </c>
      <c r="CC213" s="1">
        <v>2</v>
      </c>
      <c r="CD213" s="1">
        <v>0</v>
      </c>
      <c r="CE213" s="1">
        <v>5</v>
      </c>
      <c r="CF213" s="1">
        <v>4</v>
      </c>
      <c r="CG213" s="1">
        <v>24</v>
      </c>
      <c r="CH213" s="1">
        <v>25</v>
      </c>
      <c r="CI213" s="1">
        <v>8</v>
      </c>
      <c r="CJ213" s="1">
        <v>135</v>
      </c>
      <c r="CK213" s="1">
        <v>108</v>
      </c>
    </row>
    <row r="214" spans="7:89" ht="14.25">
      <c r="G214" s="1">
        <v>1</v>
      </c>
      <c r="H214" s="1">
        <v>0</v>
      </c>
      <c r="I214" s="1">
        <v>1</v>
      </c>
      <c r="J214" s="1" t="s">
        <v>266</v>
      </c>
      <c r="K214" s="1">
        <v>30</v>
      </c>
      <c r="L214" s="1">
        <v>35</v>
      </c>
      <c r="N214" s="1">
        <v>2</v>
      </c>
      <c r="O214" s="1">
        <v>3</v>
      </c>
      <c r="P214" s="1">
        <v>3</v>
      </c>
      <c r="Q214" s="1">
        <v>0</v>
      </c>
      <c r="R214" s="1">
        <v>0</v>
      </c>
      <c r="S214" s="1">
        <v>5</v>
      </c>
      <c r="T214" s="1">
        <v>0</v>
      </c>
      <c r="U214" s="1">
        <v>2</v>
      </c>
      <c r="V214" s="1">
        <v>0</v>
      </c>
      <c r="W214" s="1">
        <v>1</v>
      </c>
      <c r="X214" s="1">
        <v>0</v>
      </c>
      <c r="Y214" s="1">
        <v>0</v>
      </c>
      <c r="Z214" s="1">
        <v>0</v>
      </c>
      <c r="AA214" s="1">
        <v>1</v>
      </c>
      <c r="AB214" s="1">
        <v>20</v>
      </c>
      <c r="AC214" s="1">
        <v>0</v>
      </c>
      <c r="AD214" s="1">
        <v>0</v>
      </c>
      <c r="AE214" s="1">
        <v>15</v>
      </c>
      <c r="AF214" s="1">
        <v>0</v>
      </c>
      <c r="AG214" s="1">
        <v>1</v>
      </c>
      <c r="AH214" s="1">
        <v>0</v>
      </c>
      <c r="AI214" s="1">
        <v>0</v>
      </c>
      <c r="AJ214" s="1">
        <v>0</v>
      </c>
      <c r="AK214" s="1">
        <v>0</v>
      </c>
      <c r="AL214" s="1">
        <v>1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2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3</v>
      </c>
      <c r="BD214" s="1">
        <v>0</v>
      </c>
      <c r="BE214" s="1">
        <v>0</v>
      </c>
      <c r="BF214" s="1">
        <v>4</v>
      </c>
      <c r="BG214" s="1">
        <v>0</v>
      </c>
      <c r="BH214" s="1">
        <v>3</v>
      </c>
      <c r="BI214" s="1">
        <v>0</v>
      </c>
      <c r="BJ214" s="1">
        <v>4</v>
      </c>
      <c r="BK214" s="1">
        <v>0</v>
      </c>
      <c r="BL214" s="1">
        <v>16</v>
      </c>
      <c r="BM214" s="1">
        <v>1</v>
      </c>
      <c r="BN214" s="1">
        <v>2</v>
      </c>
      <c r="BO214" s="1">
        <v>5</v>
      </c>
      <c r="BP214" s="1">
        <v>1</v>
      </c>
      <c r="BQ214" s="1">
        <v>2</v>
      </c>
      <c r="BR214" s="1">
        <v>0</v>
      </c>
      <c r="BS214" s="1">
        <v>0</v>
      </c>
      <c r="BT214" s="1">
        <v>2</v>
      </c>
      <c r="BU214" s="1">
        <v>1</v>
      </c>
      <c r="BV214" s="1">
        <v>9</v>
      </c>
      <c r="BW214" s="1">
        <v>9</v>
      </c>
      <c r="BX214" s="1">
        <v>0</v>
      </c>
      <c r="BY214" s="1">
        <v>0</v>
      </c>
      <c r="BZ214" s="1">
        <v>2</v>
      </c>
      <c r="CA214" s="1">
        <v>2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4</v>
      </c>
      <c r="CH214" s="1">
        <v>2</v>
      </c>
      <c r="CI214" s="1">
        <v>1</v>
      </c>
      <c r="CJ214" s="1">
        <v>22</v>
      </c>
      <c r="CK214" s="1">
        <v>17</v>
      </c>
    </row>
    <row r="215" spans="7:89" ht="14.25">
      <c r="G215" s="1">
        <v>1</v>
      </c>
      <c r="H215" s="1">
        <v>0</v>
      </c>
      <c r="I215" s="1">
        <v>0</v>
      </c>
      <c r="J215" s="1">
        <v>1</v>
      </c>
      <c r="K215" s="1">
        <v>8</v>
      </c>
      <c r="L215" s="1">
        <v>8</v>
      </c>
      <c r="N215" s="1">
        <v>0</v>
      </c>
      <c r="O215" s="1">
        <v>1</v>
      </c>
      <c r="P215" s="1">
        <v>2</v>
      </c>
      <c r="Q215" s="1">
        <v>0</v>
      </c>
      <c r="R215" s="1">
        <v>0</v>
      </c>
      <c r="S215" s="1">
        <v>1</v>
      </c>
      <c r="T215" s="1">
        <v>1</v>
      </c>
      <c r="U215" s="1">
        <v>0</v>
      </c>
      <c r="V215" s="1">
        <v>0</v>
      </c>
      <c r="W215" s="1">
        <v>0</v>
      </c>
      <c r="X215" s="1">
        <v>0</v>
      </c>
      <c r="Y215" s="1">
        <v>1</v>
      </c>
      <c r="Z215" s="1">
        <v>0</v>
      </c>
      <c r="AA215" s="1">
        <v>1</v>
      </c>
      <c r="AB215" s="1">
        <v>3</v>
      </c>
      <c r="AC215" s="1">
        <v>0</v>
      </c>
      <c r="AD215" s="1">
        <v>0</v>
      </c>
      <c r="AE215" s="1">
        <v>3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1</v>
      </c>
      <c r="BD215" s="1">
        <v>0</v>
      </c>
      <c r="BE215" s="1">
        <v>0</v>
      </c>
      <c r="BF215" s="1">
        <v>0</v>
      </c>
      <c r="BG215" s="1">
        <v>1</v>
      </c>
      <c r="BH215" s="1">
        <v>0</v>
      </c>
      <c r="BI215" s="1">
        <v>0</v>
      </c>
      <c r="BJ215" s="1">
        <v>0</v>
      </c>
      <c r="BK215" s="1">
        <v>0</v>
      </c>
      <c r="BL215" s="1">
        <v>3</v>
      </c>
      <c r="BM215" s="1">
        <v>0</v>
      </c>
      <c r="BN215" s="1">
        <v>1</v>
      </c>
      <c r="BO215" s="1">
        <v>0</v>
      </c>
      <c r="BP215" s="1">
        <v>0</v>
      </c>
      <c r="BQ215" s="1">
        <v>2</v>
      </c>
      <c r="BR215" s="1">
        <v>0</v>
      </c>
      <c r="BS215" s="1">
        <v>0</v>
      </c>
      <c r="BT215" s="1">
        <v>0</v>
      </c>
      <c r="BU215" s="1">
        <v>0</v>
      </c>
      <c r="BV215" s="1">
        <v>2</v>
      </c>
      <c r="BW215" s="1">
        <v>1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3</v>
      </c>
      <c r="CF215" s="1">
        <v>2</v>
      </c>
      <c r="CG215" s="1">
        <v>0</v>
      </c>
      <c r="CH215" s="1">
        <v>1</v>
      </c>
      <c r="CI215" s="1">
        <v>0</v>
      </c>
      <c r="CJ215" s="1">
        <v>7</v>
      </c>
      <c r="CK215" s="1">
        <v>3</v>
      </c>
    </row>
    <row r="216" spans="7:89" ht="14.25">
      <c r="G216" s="1">
        <v>1</v>
      </c>
      <c r="H216" s="1">
        <v>1</v>
      </c>
      <c r="I216" s="1">
        <v>1</v>
      </c>
      <c r="J216" s="1">
        <v>2</v>
      </c>
      <c r="K216" s="1">
        <v>20</v>
      </c>
      <c r="L216" s="1">
        <v>39</v>
      </c>
      <c r="N216" s="1">
        <v>0</v>
      </c>
      <c r="O216" s="1">
        <v>4</v>
      </c>
      <c r="P216" s="1">
        <v>1</v>
      </c>
      <c r="Q216" s="1">
        <v>1</v>
      </c>
      <c r="R216" s="1">
        <v>0</v>
      </c>
      <c r="S216" s="1">
        <v>3</v>
      </c>
      <c r="T216" s="1">
        <v>1</v>
      </c>
      <c r="U216" s="1">
        <v>5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10</v>
      </c>
      <c r="AC216" s="1">
        <v>4</v>
      </c>
      <c r="AD216" s="1">
        <v>0</v>
      </c>
      <c r="AE216" s="1">
        <v>30</v>
      </c>
      <c r="AF216" s="1">
        <v>3</v>
      </c>
      <c r="AG216" s="1">
        <v>2</v>
      </c>
      <c r="AH216" s="1">
        <v>2</v>
      </c>
      <c r="AI216" s="1">
        <v>7</v>
      </c>
      <c r="AJ216" s="1">
        <v>1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2</v>
      </c>
      <c r="AU216" s="1">
        <v>0</v>
      </c>
      <c r="AV216" s="1">
        <v>0</v>
      </c>
      <c r="AW216" s="1">
        <v>0</v>
      </c>
      <c r="AX216" s="1">
        <v>4</v>
      </c>
      <c r="AY216" s="1">
        <v>1</v>
      </c>
      <c r="AZ216" s="1">
        <v>1</v>
      </c>
      <c r="BA216" s="1">
        <v>0</v>
      </c>
      <c r="BB216" s="1">
        <v>0</v>
      </c>
      <c r="BC216" s="1">
        <v>4</v>
      </c>
      <c r="BD216" s="1">
        <v>2</v>
      </c>
      <c r="BE216" s="1">
        <v>0</v>
      </c>
      <c r="BF216" s="1">
        <v>7</v>
      </c>
      <c r="BG216" s="1">
        <v>8</v>
      </c>
      <c r="BH216" s="1">
        <v>4</v>
      </c>
      <c r="BI216" s="1">
        <v>0</v>
      </c>
      <c r="BJ216" s="1">
        <v>0</v>
      </c>
      <c r="BK216" s="1">
        <v>0</v>
      </c>
      <c r="BL216" s="1">
        <v>25</v>
      </c>
      <c r="BM216" s="1">
        <v>3</v>
      </c>
      <c r="BN216" s="1">
        <v>5</v>
      </c>
      <c r="BO216" s="1">
        <v>9</v>
      </c>
      <c r="BP216" s="1">
        <v>0</v>
      </c>
      <c r="BQ216" s="1">
        <v>10</v>
      </c>
      <c r="BR216" s="1">
        <v>0</v>
      </c>
      <c r="BS216" s="1">
        <v>0</v>
      </c>
      <c r="BT216" s="1">
        <v>2</v>
      </c>
      <c r="BU216" s="1">
        <v>0</v>
      </c>
      <c r="BV216" s="1">
        <v>22</v>
      </c>
      <c r="BW216" s="1">
        <v>22</v>
      </c>
      <c r="BX216" s="1">
        <v>1</v>
      </c>
      <c r="BY216" s="1">
        <v>3</v>
      </c>
      <c r="BZ216" s="1">
        <v>10</v>
      </c>
      <c r="CA216" s="1">
        <v>17</v>
      </c>
      <c r="CB216" s="1">
        <v>2</v>
      </c>
      <c r="CC216" s="1">
        <v>0</v>
      </c>
      <c r="CD216" s="1">
        <v>0</v>
      </c>
      <c r="CE216" s="1">
        <v>0</v>
      </c>
      <c r="CF216" s="1">
        <v>0</v>
      </c>
      <c r="CG216" s="1">
        <v>8</v>
      </c>
      <c r="CH216" s="1">
        <v>8</v>
      </c>
      <c r="CI216" s="1">
        <v>2</v>
      </c>
      <c r="CJ216" s="1">
        <v>23</v>
      </c>
      <c r="CK216" s="1">
        <v>8</v>
      </c>
    </row>
    <row r="217" spans="7:89" ht="14.25">
      <c r="G217" s="1">
        <v>1</v>
      </c>
      <c r="H217" s="1">
        <v>0</v>
      </c>
      <c r="I217" s="1">
        <v>0</v>
      </c>
      <c r="J217" s="1">
        <v>3</v>
      </c>
      <c r="K217" s="1">
        <v>52</v>
      </c>
      <c r="L217" s="1">
        <v>54</v>
      </c>
      <c r="N217" s="1">
        <v>1</v>
      </c>
      <c r="O217" s="1">
        <v>18</v>
      </c>
      <c r="P217" s="1">
        <v>13</v>
      </c>
      <c r="Q217" s="1">
        <v>0</v>
      </c>
      <c r="R217" s="1">
        <v>1</v>
      </c>
      <c r="S217" s="1">
        <v>27</v>
      </c>
      <c r="T217" s="1">
        <v>7</v>
      </c>
      <c r="U217" s="1">
        <v>9</v>
      </c>
      <c r="V217" s="1">
        <v>5</v>
      </c>
      <c r="W217" s="1">
        <v>6</v>
      </c>
      <c r="X217" s="1">
        <v>3</v>
      </c>
      <c r="Y217" s="1">
        <v>3</v>
      </c>
      <c r="Z217" s="1">
        <v>0</v>
      </c>
      <c r="AA217" s="1">
        <v>2</v>
      </c>
      <c r="AB217" s="1">
        <v>17</v>
      </c>
      <c r="AC217" s="1">
        <v>3</v>
      </c>
      <c r="AD217" s="1">
        <v>0</v>
      </c>
      <c r="AE217" s="1">
        <v>20</v>
      </c>
      <c r="AF217" s="1">
        <v>1</v>
      </c>
      <c r="AG217" s="1">
        <v>4</v>
      </c>
      <c r="AH217" s="1">
        <v>0</v>
      </c>
      <c r="AI217" s="1">
        <v>1</v>
      </c>
      <c r="AJ217" s="1">
        <v>0</v>
      </c>
      <c r="AK217" s="1">
        <v>2</v>
      </c>
      <c r="AL217" s="1">
        <v>3</v>
      </c>
      <c r="AM217" s="1">
        <v>0</v>
      </c>
      <c r="AN217" s="1">
        <v>0</v>
      </c>
      <c r="AO217" s="1">
        <v>0</v>
      </c>
      <c r="AP217" s="1">
        <v>1</v>
      </c>
      <c r="AQ217" s="1">
        <v>0</v>
      </c>
      <c r="AR217" s="1">
        <v>0</v>
      </c>
      <c r="AS217" s="1">
        <v>0</v>
      </c>
      <c r="AT217" s="1">
        <v>3</v>
      </c>
      <c r="AU217" s="1">
        <v>0</v>
      </c>
      <c r="AV217" s="1">
        <v>0</v>
      </c>
      <c r="AW217" s="1">
        <v>0</v>
      </c>
      <c r="AX217" s="1">
        <v>3</v>
      </c>
      <c r="AY217" s="1">
        <v>2</v>
      </c>
      <c r="AZ217" s="1">
        <v>0</v>
      </c>
      <c r="BA217" s="1">
        <v>0</v>
      </c>
      <c r="BB217" s="1">
        <v>0</v>
      </c>
      <c r="BC217" s="1">
        <v>14</v>
      </c>
      <c r="BD217" s="1">
        <v>5</v>
      </c>
      <c r="BE217" s="1">
        <v>1</v>
      </c>
      <c r="BF217" s="1">
        <v>6</v>
      </c>
      <c r="BG217" s="1">
        <v>10</v>
      </c>
      <c r="BH217" s="1">
        <v>8</v>
      </c>
      <c r="BI217" s="1">
        <v>0</v>
      </c>
      <c r="BJ217" s="1">
        <v>3</v>
      </c>
      <c r="BK217" s="1">
        <v>0</v>
      </c>
      <c r="BL217" s="1">
        <v>15</v>
      </c>
      <c r="BM217" s="1">
        <v>3</v>
      </c>
      <c r="BN217" s="1">
        <v>11</v>
      </c>
      <c r="BO217" s="1">
        <v>6</v>
      </c>
      <c r="BP217" s="1">
        <v>9</v>
      </c>
      <c r="BQ217" s="1">
        <v>3</v>
      </c>
      <c r="BR217" s="1">
        <v>0</v>
      </c>
      <c r="BS217" s="1">
        <v>0</v>
      </c>
      <c r="BT217" s="1">
        <v>6</v>
      </c>
      <c r="BU217" s="1">
        <v>5</v>
      </c>
      <c r="BV217" s="1">
        <v>25</v>
      </c>
      <c r="BW217" s="1">
        <v>20</v>
      </c>
      <c r="BX217" s="1">
        <v>1</v>
      </c>
      <c r="BY217" s="1">
        <v>5</v>
      </c>
      <c r="BZ217" s="1">
        <v>1</v>
      </c>
      <c r="CA217" s="1">
        <v>0</v>
      </c>
      <c r="CB217" s="1">
        <v>0</v>
      </c>
      <c r="CC217" s="1">
        <v>1</v>
      </c>
      <c r="CD217" s="1">
        <v>0</v>
      </c>
      <c r="CE217" s="1">
        <v>0</v>
      </c>
      <c r="CF217" s="1">
        <v>0</v>
      </c>
      <c r="CG217" s="1">
        <v>3</v>
      </c>
      <c r="CH217" s="1">
        <v>5</v>
      </c>
      <c r="CI217" s="1">
        <v>2</v>
      </c>
      <c r="CJ217" s="1">
        <v>34</v>
      </c>
      <c r="CK217" s="1">
        <v>34</v>
      </c>
    </row>
    <row r="218" spans="7:89" ht="14.25">
      <c r="G218" s="1">
        <v>31</v>
      </c>
      <c r="H218" s="1">
        <v>0</v>
      </c>
      <c r="I218" s="1">
        <v>0</v>
      </c>
      <c r="J218" s="1">
        <v>4</v>
      </c>
      <c r="K218" s="1">
        <v>63</v>
      </c>
      <c r="L218" s="1">
        <v>64</v>
      </c>
      <c r="N218" s="1">
        <v>9</v>
      </c>
      <c r="O218" s="1">
        <v>24</v>
      </c>
      <c r="P218" s="1">
        <v>11</v>
      </c>
      <c r="Q218" s="1">
        <v>0</v>
      </c>
      <c r="R218" s="1">
        <v>0</v>
      </c>
      <c r="S218" s="1">
        <v>31</v>
      </c>
      <c r="T218" s="1">
        <v>9</v>
      </c>
      <c r="U218" s="1">
        <v>12</v>
      </c>
      <c r="V218" s="1">
        <v>9</v>
      </c>
      <c r="W218" s="1">
        <v>10</v>
      </c>
      <c r="X218" s="1">
        <v>1</v>
      </c>
      <c r="Y218" s="1">
        <v>8</v>
      </c>
      <c r="Z218" s="1">
        <v>1</v>
      </c>
      <c r="AA218" s="1">
        <v>7</v>
      </c>
      <c r="AB218" s="1">
        <v>13</v>
      </c>
      <c r="AC218" s="1">
        <v>2</v>
      </c>
      <c r="AD218" s="1">
        <v>0</v>
      </c>
      <c r="AE218" s="1">
        <v>30</v>
      </c>
      <c r="AF218" s="1">
        <v>3</v>
      </c>
      <c r="AG218" s="1">
        <v>4</v>
      </c>
      <c r="AH218" s="1">
        <v>1</v>
      </c>
      <c r="AI218" s="1">
        <v>0</v>
      </c>
      <c r="AJ218" s="1">
        <v>1</v>
      </c>
      <c r="AK218" s="1">
        <v>0</v>
      </c>
      <c r="AL218" s="1">
        <v>3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1</v>
      </c>
      <c r="AT218" s="1">
        <v>1</v>
      </c>
      <c r="AU218" s="1">
        <v>0</v>
      </c>
      <c r="AV218" s="1">
        <v>1</v>
      </c>
      <c r="AW218" s="1">
        <v>0</v>
      </c>
      <c r="AX218" s="1">
        <v>4</v>
      </c>
      <c r="AY218" s="1">
        <v>6</v>
      </c>
      <c r="AZ218" s="1">
        <v>0</v>
      </c>
      <c r="BA218" s="1">
        <v>1</v>
      </c>
      <c r="BB218" s="1">
        <v>0</v>
      </c>
      <c r="BC218" s="1">
        <v>21</v>
      </c>
      <c r="BD218" s="1">
        <v>2</v>
      </c>
      <c r="BE218" s="1">
        <v>0</v>
      </c>
      <c r="BF218" s="1">
        <v>8</v>
      </c>
      <c r="BG218" s="1">
        <v>16</v>
      </c>
      <c r="BH218" s="1">
        <v>7</v>
      </c>
      <c r="BI218" s="1">
        <v>0</v>
      </c>
      <c r="BJ218" s="1">
        <v>1</v>
      </c>
      <c r="BK218" s="1">
        <v>0</v>
      </c>
      <c r="BL218" s="1">
        <v>23</v>
      </c>
      <c r="BM218" s="1">
        <v>1</v>
      </c>
      <c r="BN218" s="1">
        <v>15</v>
      </c>
      <c r="BO218" s="1">
        <v>13</v>
      </c>
      <c r="BP218" s="1">
        <v>19</v>
      </c>
      <c r="BQ218" s="1">
        <v>8</v>
      </c>
      <c r="BR218" s="1">
        <v>1</v>
      </c>
      <c r="BS218" s="1">
        <v>0</v>
      </c>
      <c r="BT218" s="1">
        <v>3</v>
      </c>
      <c r="BU218" s="1">
        <v>9</v>
      </c>
      <c r="BV218" s="1">
        <v>40</v>
      </c>
      <c r="BW218" s="1">
        <v>37</v>
      </c>
      <c r="BX218" s="1">
        <v>0</v>
      </c>
      <c r="BY218" s="1">
        <v>12</v>
      </c>
      <c r="BZ218" s="1">
        <v>0</v>
      </c>
      <c r="CA218" s="1">
        <v>0</v>
      </c>
      <c r="CB218" s="1">
        <v>0</v>
      </c>
      <c r="CC218" s="1">
        <v>1</v>
      </c>
      <c r="CD218" s="1">
        <v>0</v>
      </c>
      <c r="CE218" s="1">
        <v>2</v>
      </c>
      <c r="CF218" s="1">
        <v>2</v>
      </c>
      <c r="CG218" s="1">
        <v>9</v>
      </c>
      <c r="CH218" s="1">
        <v>9</v>
      </c>
      <c r="CI218" s="1">
        <v>3</v>
      </c>
      <c r="CJ218" s="1">
        <v>49</v>
      </c>
      <c r="CK218" s="1">
        <v>46</v>
      </c>
    </row>
    <row r="220" spans="1:17" ht="14.25">
      <c r="A220" s="1" t="s">
        <v>274</v>
      </c>
      <c r="B220" s="1">
        <v>200</v>
      </c>
      <c r="C220" s="1" t="s">
        <v>266</v>
      </c>
      <c r="D220" s="1">
        <v>1</v>
      </c>
      <c r="E220" s="1">
        <v>2</v>
      </c>
      <c r="F220" s="1">
        <v>3</v>
      </c>
      <c r="G220" s="1">
        <v>4</v>
      </c>
      <c r="H220" s="3" t="s">
        <v>269</v>
      </c>
      <c r="J220" s="1" t="s">
        <v>274</v>
      </c>
      <c r="K220" s="1">
        <f aca="true" t="shared" si="24" ref="K220:O221">+B220</f>
        <v>200</v>
      </c>
      <c r="L220" s="1" t="str">
        <f t="shared" si="24"/>
        <v>blank</v>
      </c>
      <c r="M220" s="1">
        <f t="shared" si="24"/>
        <v>1</v>
      </c>
      <c r="N220" s="1">
        <f t="shared" si="24"/>
        <v>2</v>
      </c>
      <c r="O220" s="1">
        <f t="shared" si="24"/>
        <v>3</v>
      </c>
      <c r="P220" s="1">
        <f>+G220</f>
        <v>4</v>
      </c>
      <c r="Q220" s="11" t="str">
        <f>+H220</f>
        <v>3+4</v>
      </c>
    </row>
    <row r="221" spans="1:17" ht="14.25">
      <c r="A221" s="1" t="s">
        <v>275</v>
      </c>
      <c r="B221" s="1">
        <v>200</v>
      </c>
      <c r="C221" s="1">
        <v>35</v>
      </c>
      <c r="D221" s="1">
        <v>8</v>
      </c>
      <c r="E221" s="1">
        <v>39</v>
      </c>
      <c r="F221" s="1">
        <v>54</v>
      </c>
      <c r="G221" s="1">
        <v>64</v>
      </c>
      <c r="H221" s="1">
        <f>G221+F221</f>
        <v>118</v>
      </c>
      <c r="J221" s="1" t="s">
        <v>275</v>
      </c>
      <c r="K221" s="1">
        <f t="shared" si="24"/>
        <v>200</v>
      </c>
      <c r="L221" s="1">
        <f t="shared" si="24"/>
        <v>35</v>
      </c>
      <c r="M221" s="1">
        <f t="shared" si="24"/>
        <v>8</v>
      </c>
      <c r="N221" s="1">
        <f t="shared" si="24"/>
        <v>39</v>
      </c>
      <c r="O221" s="1">
        <f t="shared" si="24"/>
        <v>54</v>
      </c>
      <c r="P221" s="1">
        <f>+G221</f>
        <v>64</v>
      </c>
      <c r="Q221" s="1">
        <f>+H221</f>
        <v>118</v>
      </c>
    </row>
    <row r="222" spans="1:17" ht="14.25">
      <c r="A222" s="1" t="s">
        <v>273</v>
      </c>
      <c r="B222" s="1">
        <v>173</v>
      </c>
      <c r="C222" s="1">
        <v>30</v>
      </c>
      <c r="D222" s="1">
        <v>8</v>
      </c>
      <c r="E222" s="1">
        <v>20</v>
      </c>
      <c r="F222" s="1">
        <v>52</v>
      </c>
      <c r="G222" s="1">
        <v>63</v>
      </c>
      <c r="H222" s="1">
        <f>G222+F222</f>
        <v>115</v>
      </c>
      <c r="J222" s="1" t="str">
        <f>+A222</f>
        <v>Form=1</v>
      </c>
      <c r="K222" s="12">
        <f>B222/K$221</f>
        <v>0.865</v>
      </c>
      <c r="L222" s="12">
        <f aca="true" t="shared" si="25" ref="L222:Q222">C222/L$221</f>
        <v>0.8571428571428571</v>
      </c>
      <c r="M222" s="12">
        <f t="shared" si="25"/>
        <v>1</v>
      </c>
      <c r="N222" s="12">
        <f t="shared" si="25"/>
        <v>0.5128205128205128</v>
      </c>
      <c r="O222" s="12">
        <f t="shared" si="25"/>
        <v>0.9629629629629629</v>
      </c>
      <c r="P222" s="12">
        <f t="shared" si="25"/>
        <v>0.984375</v>
      </c>
      <c r="Q222" s="12">
        <f t="shared" si="25"/>
        <v>0.9745762711864406</v>
      </c>
    </row>
    <row r="223" spans="1:17" ht="14.25">
      <c r="A223" s="1" t="s">
        <v>958</v>
      </c>
      <c r="B223" s="1">
        <v>35</v>
      </c>
      <c r="C223" s="1">
        <v>1</v>
      </c>
      <c r="D223" s="1">
        <v>1</v>
      </c>
      <c r="E223" s="1">
        <v>1</v>
      </c>
      <c r="F223" s="1">
        <v>1</v>
      </c>
      <c r="G223" s="1">
        <v>31</v>
      </c>
      <c r="H223" s="1">
        <f>G223+F223</f>
        <v>32</v>
      </c>
      <c r="J223" s="1" t="str">
        <f>+A223</f>
        <v>StudyTitle</v>
      </c>
      <c r="K223" s="12">
        <f>B223/K$221</f>
        <v>0.175</v>
      </c>
      <c r="L223" s="12">
        <f aca="true" t="shared" si="26" ref="L223:Q225">C223/L$221</f>
        <v>0.02857142857142857</v>
      </c>
      <c r="M223" s="12">
        <f t="shared" si="26"/>
        <v>0.125</v>
      </c>
      <c r="N223" s="12">
        <f t="shared" si="26"/>
        <v>0.02564102564102564</v>
      </c>
      <c r="O223" s="12">
        <f t="shared" si="26"/>
        <v>0.018518518518518517</v>
      </c>
      <c r="P223" s="12">
        <f t="shared" si="26"/>
        <v>0.484375</v>
      </c>
      <c r="Q223" s="12">
        <f t="shared" si="26"/>
        <v>0.2711864406779661</v>
      </c>
    </row>
    <row r="224" spans="1:17" ht="14.25">
      <c r="A224" s="1" t="s">
        <v>959</v>
      </c>
      <c r="B224" s="1">
        <v>1</v>
      </c>
      <c r="C224" s="1">
        <v>0</v>
      </c>
      <c r="D224" s="1">
        <v>0</v>
      </c>
      <c r="E224" s="1">
        <v>1</v>
      </c>
      <c r="F224" s="1">
        <v>0</v>
      </c>
      <c r="G224" s="1">
        <v>0</v>
      </c>
      <c r="H224" s="1">
        <f aca="true" t="shared" si="27" ref="H224:H286">G224+F224</f>
        <v>0</v>
      </c>
      <c r="J224" s="1" t="str">
        <f>+A224</f>
        <v>ReportTitle</v>
      </c>
      <c r="K224" s="12">
        <f>B224/K$221</f>
        <v>0.005</v>
      </c>
      <c r="L224" s="12">
        <f t="shared" si="26"/>
        <v>0</v>
      </c>
      <c r="M224" s="12">
        <f t="shared" si="26"/>
        <v>0</v>
      </c>
      <c r="N224" s="12">
        <f t="shared" si="26"/>
        <v>0.02564102564102564</v>
      </c>
      <c r="O224" s="12">
        <f t="shared" si="26"/>
        <v>0</v>
      </c>
      <c r="P224" s="12">
        <f t="shared" si="26"/>
        <v>0</v>
      </c>
      <c r="Q224" s="12">
        <f t="shared" si="26"/>
        <v>0</v>
      </c>
    </row>
    <row r="225" spans="1:17" ht="14.25">
      <c r="A225" s="1" t="s">
        <v>960</v>
      </c>
      <c r="B225" s="1">
        <v>2</v>
      </c>
      <c r="C225" s="1">
        <v>1</v>
      </c>
      <c r="D225" s="1">
        <v>0</v>
      </c>
      <c r="E225" s="1">
        <v>1</v>
      </c>
      <c r="F225" s="1">
        <v>0</v>
      </c>
      <c r="G225" s="1">
        <v>0</v>
      </c>
      <c r="H225" s="1">
        <f t="shared" si="27"/>
        <v>0</v>
      </c>
      <c r="J225" s="1" t="str">
        <f>+A225</f>
        <v>SurveyTitle</v>
      </c>
      <c r="K225" s="12">
        <f>B225/K$221</f>
        <v>0.01</v>
      </c>
      <c r="L225" s="12">
        <f t="shared" si="26"/>
        <v>0.02857142857142857</v>
      </c>
      <c r="M225" s="12">
        <f t="shared" si="26"/>
        <v>0</v>
      </c>
      <c r="N225" s="12">
        <f t="shared" si="26"/>
        <v>0.02564102564102564</v>
      </c>
      <c r="O225" s="12">
        <f t="shared" si="26"/>
        <v>0</v>
      </c>
      <c r="P225" s="12">
        <f t="shared" si="26"/>
        <v>0</v>
      </c>
      <c r="Q225" s="12">
        <f t="shared" si="26"/>
        <v>0</v>
      </c>
    </row>
    <row r="226" spans="8:17" ht="14.25">
      <c r="H226" s="1">
        <f t="shared" si="27"/>
        <v>0</v>
      </c>
      <c r="J226" s="1">
        <f aca="true" t="shared" si="28" ref="J226:J289">+A226</f>
        <v>0</v>
      </c>
      <c r="K226" s="12">
        <f aca="true" t="shared" si="29" ref="K226:K289">B226/K$221</f>
        <v>0</v>
      </c>
      <c r="L226" s="12">
        <f aca="true" t="shared" si="30" ref="L226:L289">C226/L$221</f>
        <v>0</v>
      </c>
      <c r="M226" s="12">
        <f aca="true" t="shared" si="31" ref="M226:M289">D226/M$221</f>
        <v>0</v>
      </c>
      <c r="N226" s="12">
        <f aca="true" t="shared" si="32" ref="N226:N289">E226/N$221</f>
        <v>0</v>
      </c>
      <c r="O226" s="12">
        <f aca="true" t="shared" si="33" ref="O226:O289">F226/O$221</f>
        <v>0</v>
      </c>
      <c r="P226" s="12">
        <f aca="true" t="shared" si="34" ref="P226:P289">G226/P$221</f>
        <v>0</v>
      </c>
      <c r="Q226" s="12">
        <f aca="true" t="shared" si="35" ref="Q226:Q289">H226/Q$221</f>
        <v>0</v>
      </c>
    </row>
    <row r="227" spans="1:17" ht="14.25">
      <c r="A227" s="1" t="s">
        <v>267</v>
      </c>
      <c r="B227" s="1">
        <v>135</v>
      </c>
      <c r="C227" s="1">
        <v>22</v>
      </c>
      <c r="D227" s="1">
        <v>7</v>
      </c>
      <c r="E227" s="1">
        <v>23</v>
      </c>
      <c r="F227" s="1">
        <v>34</v>
      </c>
      <c r="G227" s="1">
        <v>49</v>
      </c>
      <c r="H227" s="1">
        <f>G227+F227</f>
        <v>83</v>
      </c>
      <c r="J227" s="1" t="str">
        <f t="shared" si="28"/>
        <v>Assembly</v>
      </c>
      <c r="K227" s="12">
        <f t="shared" si="29"/>
        <v>0.675</v>
      </c>
      <c r="L227" s="12">
        <f t="shared" si="30"/>
        <v>0.6285714285714286</v>
      </c>
      <c r="M227" s="12">
        <f t="shared" si="31"/>
        <v>0.875</v>
      </c>
      <c r="N227" s="12">
        <f t="shared" si="32"/>
        <v>0.5897435897435898</v>
      </c>
      <c r="O227" s="12">
        <f t="shared" si="33"/>
        <v>0.6296296296296297</v>
      </c>
      <c r="P227" s="12">
        <f t="shared" si="34"/>
        <v>0.765625</v>
      </c>
      <c r="Q227" s="12">
        <f t="shared" si="35"/>
        <v>0.7033898305084746</v>
      </c>
    </row>
    <row r="228" spans="1:17" ht="14.25">
      <c r="A228" s="1" t="s">
        <v>268</v>
      </c>
      <c r="B228" s="1">
        <v>108</v>
      </c>
      <c r="C228" s="1">
        <v>17</v>
      </c>
      <c r="D228" s="1">
        <v>3</v>
      </c>
      <c r="E228" s="1">
        <v>8</v>
      </c>
      <c r="F228" s="1">
        <v>34</v>
      </c>
      <c r="G228" s="1">
        <v>46</v>
      </c>
      <c r="H228" s="1">
        <f>G228+F228</f>
        <v>80</v>
      </c>
      <c r="J228" s="1" t="str">
        <f t="shared" si="28"/>
        <v>ImplyCause</v>
      </c>
      <c r="K228" s="12">
        <f t="shared" si="29"/>
        <v>0.54</v>
      </c>
      <c r="L228" s="12">
        <f t="shared" si="30"/>
        <v>0.4857142857142857</v>
      </c>
      <c r="M228" s="12">
        <f t="shared" si="31"/>
        <v>0.375</v>
      </c>
      <c r="N228" s="12">
        <f t="shared" si="32"/>
        <v>0.20512820512820512</v>
      </c>
      <c r="O228" s="12">
        <f t="shared" si="33"/>
        <v>0.6296296296296297</v>
      </c>
      <c r="P228" s="12">
        <f t="shared" si="34"/>
        <v>0.71875</v>
      </c>
      <c r="Q228" s="12">
        <f t="shared" si="35"/>
        <v>0.6779661016949152</v>
      </c>
    </row>
    <row r="229" spans="1:17" ht="14.25">
      <c r="A229" s="1" t="s">
        <v>270</v>
      </c>
      <c r="B229" s="1">
        <v>12</v>
      </c>
      <c r="C229" s="1">
        <v>2</v>
      </c>
      <c r="D229" s="1">
        <v>0</v>
      </c>
      <c r="E229" s="1">
        <v>0</v>
      </c>
      <c r="F229" s="1">
        <v>1</v>
      </c>
      <c r="G229" s="1">
        <v>9</v>
      </c>
      <c r="H229" s="1">
        <f t="shared" si="27"/>
        <v>10</v>
      </c>
      <c r="J229" s="1" t="str">
        <f t="shared" si="28"/>
        <v>ReversePlausible</v>
      </c>
      <c r="K229" s="12">
        <f t="shared" si="29"/>
        <v>0.06</v>
      </c>
      <c r="L229" s="12">
        <f t="shared" si="30"/>
        <v>0.05714285714285714</v>
      </c>
      <c r="M229" s="12">
        <f t="shared" si="31"/>
        <v>0</v>
      </c>
      <c r="N229" s="12">
        <f t="shared" si="32"/>
        <v>0</v>
      </c>
      <c r="O229" s="12">
        <f t="shared" si="33"/>
        <v>0.018518518518518517</v>
      </c>
      <c r="P229" s="12">
        <f t="shared" si="34"/>
        <v>0.140625</v>
      </c>
      <c r="Q229" s="12">
        <f t="shared" si="35"/>
        <v>0.0847457627118644</v>
      </c>
    </row>
    <row r="230" spans="1:17" ht="14.25">
      <c r="A230" s="1" t="s">
        <v>271</v>
      </c>
      <c r="B230" s="1">
        <v>50</v>
      </c>
      <c r="C230" s="1">
        <v>3</v>
      </c>
      <c r="D230" s="1">
        <v>1</v>
      </c>
      <c r="E230" s="1">
        <v>4</v>
      </c>
      <c r="F230" s="1">
        <v>18</v>
      </c>
      <c r="G230" s="1">
        <v>24</v>
      </c>
      <c r="H230" s="1">
        <f t="shared" si="27"/>
        <v>42</v>
      </c>
      <c r="J230" s="1" t="str">
        <f t="shared" si="28"/>
        <v>PredictorChangeable</v>
      </c>
      <c r="K230" s="12">
        <f t="shared" si="29"/>
        <v>0.25</v>
      </c>
      <c r="L230" s="12">
        <f t="shared" si="30"/>
        <v>0.08571428571428572</v>
      </c>
      <c r="M230" s="12">
        <f t="shared" si="31"/>
        <v>0.125</v>
      </c>
      <c r="N230" s="12">
        <f t="shared" si="32"/>
        <v>0.10256410256410256</v>
      </c>
      <c r="O230" s="12">
        <f t="shared" si="33"/>
        <v>0.3333333333333333</v>
      </c>
      <c r="P230" s="12">
        <f t="shared" si="34"/>
        <v>0.375</v>
      </c>
      <c r="Q230" s="12">
        <f t="shared" si="35"/>
        <v>0.3559322033898305</v>
      </c>
    </row>
    <row r="231" spans="1:17" ht="14.25">
      <c r="A231" s="1" t="s">
        <v>272</v>
      </c>
      <c r="B231" s="1">
        <v>30</v>
      </c>
      <c r="C231" s="1">
        <v>3</v>
      </c>
      <c r="D231" s="1">
        <v>2</v>
      </c>
      <c r="E231" s="1">
        <v>1</v>
      </c>
      <c r="F231" s="1">
        <v>13</v>
      </c>
      <c r="G231" s="1">
        <v>11</v>
      </c>
      <c r="H231" s="1">
        <f t="shared" si="27"/>
        <v>24</v>
      </c>
      <c r="J231" s="1" t="str">
        <f t="shared" si="28"/>
        <v>OutcomeRepeatable</v>
      </c>
      <c r="K231" s="12">
        <f t="shared" si="29"/>
        <v>0.15</v>
      </c>
      <c r="L231" s="12">
        <f t="shared" si="30"/>
        <v>0.08571428571428572</v>
      </c>
      <c r="M231" s="12">
        <f t="shared" si="31"/>
        <v>0.25</v>
      </c>
      <c r="N231" s="12">
        <f t="shared" si="32"/>
        <v>0.02564102564102564</v>
      </c>
      <c r="O231" s="12">
        <f t="shared" si="33"/>
        <v>0.24074074074074073</v>
      </c>
      <c r="P231" s="12">
        <f t="shared" si="34"/>
        <v>0.171875</v>
      </c>
      <c r="Q231" s="12">
        <f t="shared" si="35"/>
        <v>0.2033898305084746</v>
      </c>
    </row>
    <row r="232" spans="1:17" ht="14.25">
      <c r="A232" s="1" t="s">
        <v>965</v>
      </c>
      <c r="B232" s="1">
        <v>1</v>
      </c>
      <c r="C232" s="1">
        <v>0</v>
      </c>
      <c r="D232" s="1">
        <v>0</v>
      </c>
      <c r="E232" s="1">
        <v>1</v>
      </c>
      <c r="F232" s="1">
        <v>0</v>
      </c>
      <c r="G232" s="1">
        <v>0</v>
      </c>
      <c r="H232" s="1">
        <f t="shared" si="27"/>
        <v>0</v>
      </c>
      <c r="J232" s="1" t="str">
        <f t="shared" si="28"/>
        <v>Table</v>
      </c>
      <c r="K232" s="12">
        <f t="shared" si="29"/>
        <v>0.005</v>
      </c>
      <c r="L232" s="12">
        <f t="shared" si="30"/>
        <v>0</v>
      </c>
      <c r="M232" s="12">
        <f t="shared" si="31"/>
        <v>0</v>
      </c>
      <c r="N232" s="12">
        <f t="shared" si="32"/>
        <v>0.02564102564102564</v>
      </c>
      <c r="O232" s="12">
        <f t="shared" si="33"/>
        <v>0</v>
      </c>
      <c r="P232" s="12">
        <f t="shared" si="34"/>
        <v>0</v>
      </c>
      <c r="Q232" s="12">
        <f t="shared" si="35"/>
        <v>0</v>
      </c>
    </row>
    <row r="233" spans="1:17" ht="14.25">
      <c r="A233" s="1" t="s">
        <v>966</v>
      </c>
      <c r="B233" s="1">
        <v>1</v>
      </c>
      <c r="C233" s="1">
        <v>0</v>
      </c>
      <c r="D233" s="1">
        <v>0</v>
      </c>
      <c r="E233" s="1">
        <v>0</v>
      </c>
      <c r="F233" s="1">
        <v>1</v>
      </c>
      <c r="G233" s="1">
        <v>0</v>
      </c>
      <c r="H233" s="1">
        <f t="shared" si="27"/>
        <v>1</v>
      </c>
      <c r="J233" s="1" t="str">
        <f t="shared" si="28"/>
        <v>Graph</v>
      </c>
      <c r="K233" s="12">
        <f t="shared" si="29"/>
        <v>0.005</v>
      </c>
      <c r="L233" s="12">
        <f t="shared" si="30"/>
        <v>0</v>
      </c>
      <c r="M233" s="12">
        <f t="shared" si="31"/>
        <v>0</v>
      </c>
      <c r="N233" s="12">
        <f t="shared" si="32"/>
        <v>0</v>
      </c>
      <c r="O233" s="12">
        <f t="shared" si="33"/>
        <v>0.018518518518518517</v>
      </c>
      <c r="P233" s="12">
        <f t="shared" si="34"/>
        <v>0</v>
      </c>
      <c r="Q233" s="12">
        <f t="shared" si="35"/>
        <v>0.00847457627118644</v>
      </c>
    </row>
    <row r="234" spans="1:17" ht="14.25">
      <c r="A234" s="1" t="s">
        <v>967</v>
      </c>
      <c r="B234" s="1">
        <v>67</v>
      </c>
      <c r="C234" s="1">
        <v>5</v>
      </c>
      <c r="D234" s="1">
        <v>1</v>
      </c>
      <c r="E234" s="1">
        <v>3</v>
      </c>
      <c r="F234" s="1">
        <v>27</v>
      </c>
      <c r="G234" s="1">
        <v>31</v>
      </c>
      <c r="H234" s="1">
        <f t="shared" si="27"/>
        <v>58</v>
      </c>
      <c r="J234" s="1" t="str">
        <f t="shared" si="28"/>
        <v>ControlledStudy</v>
      </c>
      <c r="K234" s="12">
        <f t="shared" si="29"/>
        <v>0.335</v>
      </c>
      <c r="L234" s="12">
        <f t="shared" si="30"/>
        <v>0.14285714285714285</v>
      </c>
      <c r="M234" s="12">
        <f t="shared" si="31"/>
        <v>0.125</v>
      </c>
      <c r="N234" s="12">
        <f t="shared" si="32"/>
        <v>0.07692307692307693</v>
      </c>
      <c r="O234" s="12">
        <f t="shared" si="33"/>
        <v>0.5</v>
      </c>
      <c r="P234" s="12">
        <f t="shared" si="34"/>
        <v>0.484375</v>
      </c>
      <c r="Q234" s="12">
        <f t="shared" si="35"/>
        <v>0.4915254237288136</v>
      </c>
    </row>
    <row r="235" spans="1:17" ht="14.25">
      <c r="A235" s="1" t="s">
        <v>968</v>
      </c>
      <c r="B235" s="1">
        <v>18</v>
      </c>
      <c r="C235" s="1">
        <v>0</v>
      </c>
      <c r="D235" s="1">
        <v>1</v>
      </c>
      <c r="E235" s="1">
        <v>1</v>
      </c>
      <c r="F235" s="1">
        <v>7</v>
      </c>
      <c r="G235" s="1">
        <v>9</v>
      </c>
      <c r="H235" s="1">
        <f t="shared" si="27"/>
        <v>16</v>
      </c>
      <c r="J235" s="1" t="str">
        <f t="shared" si="28"/>
        <v>FactorCntrld</v>
      </c>
      <c r="K235" s="12">
        <f t="shared" si="29"/>
        <v>0.09</v>
      </c>
      <c r="L235" s="12">
        <f t="shared" si="30"/>
        <v>0</v>
      </c>
      <c r="M235" s="12">
        <f t="shared" si="31"/>
        <v>0.125</v>
      </c>
      <c r="N235" s="12">
        <f t="shared" si="32"/>
        <v>0.02564102564102564</v>
      </c>
      <c r="O235" s="12">
        <f t="shared" si="33"/>
        <v>0.12962962962962962</v>
      </c>
      <c r="P235" s="12">
        <f t="shared" si="34"/>
        <v>0.140625</v>
      </c>
      <c r="Q235" s="12">
        <f t="shared" si="35"/>
        <v>0.13559322033898305</v>
      </c>
    </row>
    <row r="236" spans="1:17" ht="14.25">
      <c r="A236" s="1" t="s">
        <v>969</v>
      </c>
      <c r="B236" s="1">
        <v>28</v>
      </c>
      <c r="C236" s="1">
        <v>2</v>
      </c>
      <c r="D236" s="1">
        <v>0</v>
      </c>
      <c r="E236" s="1">
        <v>5</v>
      </c>
      <c r="F236" s="1">
        <v>9</v>
      </c>
      <c r="G236" s="1">
        <v>12</v>
      </c>
      <c r="H236" s="1">
        <f t="shared" si="27"/>
        <v>21</v>
      </c>
      <c r="J236" s="1" t="str">
        <f t="shared" si="28"/>
        <v>Multiple Times</v>
      </c>
      <c r="K236" s="12">
        <f t="shared" si="29"/>
        <v>0.14</v>
      </c>
      <c r="L236" s="12">
        <f t="shared" si="30"/>
        <v>0.05714285714285714</v>
      </c>
      <c r="M236" s="12">
        <f t="shared" si="31"/>
        <v>0</v>
      </c>
      <c r="N236" s="12">
        <f t="shared" si="32"/>
        <v>0.1282051282051282</v>
      </c>
      <c r="O236" s="12">
        <f t="shared" si="33"/>
        <v>0.16666666666666666</v>
      </c>
      <c r="P236" s="12">
        <f t="shared" si="34"/>
        <v>0.1875</v>
      </c>
      <c r="Q236" s="12">
        <f t="shared" si="35"/>
        <v>0.17796610169491525</v>
      </c>
    </row>
    <row r="237" spans="1:17" ht="14.25">
      <c r="A237" s="1" t="s">
        <v>970</v>
      </c>
      <c r="B237" s="1">
        <v>14</v>
      </c>
      <c r="C237" s="1">
        <v>0</v>
      </c>
      <c r="D237" s="1">
        <v>0</v>
      </c>
      <c r="E237" s="1">
        <v>0</v>
      </c>
      <c r="F237" s="1">
        <v>5</v>
      </c>
      <c r="G237" s="1">
        <v>9</v>
      </c>
      <c r="H237" s="1">
        <f t="shared" si="27"/>
        <v>14</v>
      </c>
      <c r="J237" s="1" t="str">
        <f t="shared" si="28"/>
        <v>Cohort</v>
      </c>
      <c r="K237" s="12">
        <f t="shared" si="29"/>
        <v>0.07</v>
      </c>
      <c r="L237" s="12">
        <f t="shared" si="30"/>
        <v>0</v>
      </c>
      <c r="M237" s="12">
        <f t="shared" si="31"/>
        <v>0</v>
      </c>
      <c r="N237" s="12">
        <f t="shared" si="32"/>
        <v>0</v>
      </c>
      <c r="O237" s="12">
        <f t="shared" si="33"/>
        <v>0.09259259259259259</v>
      </c>
      <c r="P237" s="12">
        <f t="shared" si="34"/>
        <v>0.140625</v>
      </c>
      <c r="Q237" s="12">
        <f t="shared" si="35"/>
        <v>0.11864406779661017</v>
      </c>
    </row>
    <row r="238" spans="1:17" ht="14.25">
      <c r="A238" s="1" t="s">
        <v>971</v>
      </c>
      <c r="B238" s="1">
        <v>17</v>
      </c>
      <c r="C238" s="1">
        <v>1</v>
      </c>
      <c r="D238" s="1">
        <v>0</v>
      </c>
      <c r="E238" s="1">
        <v>0</v>
      </c>
      <c r="F238" s="1">
        <v>6</v>
      </c>
      <c r="G238" s="1">
        <v>10</v>
      </c>
      <c r="H238" s="1">
        <f t="shared" si="27"/>
        <v>16</v>
      </c>
      <c r="J238" s="1" t="str">
        <f t="shared" si="28"/>
        <v>SubjectManipulated</v>
      </c>
      <c r="K238" s="12">
        <f t="shared" si="29"/>
        <v>0.085</v>
      </c>
      <c r="L238" s="12">
        <f t="shared" si="30"/>
        <v>0.02857142857142857</v>
      </c>
      <c r="M238" s="12">
        <f t="shared" si="31"/>
        <v>0</v>
      </c>
      <c r="N238" s="12">
        <f t="shared" si="32"/>
        <v>0</v>
      </c>
      <c r="O238" s="12">
        <f t="shared" si="33"/>
        <v>0.1111111111111111</v>
      </c>
      <c r="P238" s="12">
        <f t="shared" si="34"/>
        <v>0.15625</v>
      </c>
      <c r="Q238" s="12">
        <f t="shared" si="35"/>
        <v>0.13559322033898305</v>
      </c>
    </row>
    <row r="239" spans="1:17" ht="14.25">
      <c r="A239" s="1" t="s">
        <v>972</v>
      </c>
      <c r="B239" s="1">
        <v>4</v>
      </c>
      <c r="C239" s="1">
        <v>0</v>
      </c>
      <c r="D239" s="1">
        <v>0</v>
      </c>
      <c r="E239" s="1">
        <v>0</v>
      </c>
      <c r="F239" s="1">
        <v>3</v>
      </c>
      <c r="G239" s="1">
        <v>1</v>
      </c>
      <c r="H239" s="1">
        <f t="shared" si="27"/>
        <v>4</v>
      </c>
      <c r="J239" s="1" t="str">
        <f t="shared" si="28"/>
        <v>RandomAssign</v>
      </c>
      <c r="K239" s="12">
        <f t="shared" si="29"/>
        <v>0.02</v>
      </c>
      <c r="L239" s="12">
        <f t="shared" si="30"/>
        <v>0</v>
      </c>
      <c r="M239" s="12">
        <f t="shared" si="31"/>
        <v>0</v>
      </c>
      <c r="N239" s="12">
        <f t="shared" si="32"/>
        <v>0</v>
      </c>
      <c r="O239" s="12">
        <f t="shared" si="33"/>
        <v>0.05555555555555555</v>
      </c>
      <c r="P239" s="12">
        <f t="shared" si="34"/>
        <v>0.015625</v>
      </c>
      <c r="Q239" s="12">
        <f t="shared" si="35"/>
        <v>0.03389830508474576</v>
      </c>
    </row>
    <row r="240" spans="1:17" ht="14.25">
      <c r="A240" s="1" t="s">
        <v>973</v>
      </c>
      <c r="B240" s="1">
        <v>12</v>
      </c>
      <c r="C240" s="1">
        <v>0</v>
      </c>
      <c r="D240" s="1">
        <v>1</v>
      </c>
      <c r="E240" s="1">
        <v>0</v>
      </c>
      <c r="F240" s="1">
        <v>3</v>
      </c>
      <c r="G240" s="1">
        <v>8</v>
      </c>
      <c r="H240" s="1">
        <f t="shared" si="27"/>
        <v>11</v>
      </c>
      <c r="J240" s="1" t="str">
        <f t="shared" si="28"/>
        <v>SubjectBlind</v>
      </c>
      <c r="K240" s="12">
        <f t="shared" si="29"/>
        <v>0.06</v>
      </c>
      <c r="L240" s="12">
        <f t="shared" si="30"/>
        <v>0</v>
      </c>
      <c r="M240" s="12">
        <f t="shared" si="31"/>
        <v>0.125</v>
      </c>
      <c r="N240" s="12">
        <f t="shared" si="32"/>
        <v>0</v>
      </c>
      <c r="O240" s="12">
        <f t="shared" si="33"/>
        <v>0.05555555555555555</v>
      </c>
      <c r="P240" s="12">
        <f t="shared" si="34"/>
        <v>0.125</v>
      </c>
      <c r="Q240" s="12">
        <f t="shared" si="35"/>
        <v>0.09322033898305085</v>
      </c>
    </row>
    <row r="241" spans="1:17" ht="14.25">
      <c r="A241" s="1" t="s">
        <v>974</v>
      </c>
      <c r="B241" s="1">
        <v>1</v>
      </c>
      <c r="C241" s="1">
        <v>0</v>
      </c>
      <c r="D241" s="1">
        <v>0</v>
      </c>
      <c r="E241" s="1">
        <v>0</v>
      </c>
      <c r="F241" s="1">
        <v>0</v>
      </c>
      <c r="G241" s="1">
        <v>1</v>
      </c>
      <c r="H241" s="1">
        <f t="shared" si="27"/>
        <v>1</v>
      </c>
      <c r="J241" s="1" t="str">
        <f t="shared" si="28"/>
        <v>EvaluatorBlind</v>
      </c>
      <c r="K241" s="12">
        <f t="shared" si="29"/>
        <v>0.005</v>
      </c>
      <c r="L241" s="12">
        <f t="shared" si="30"/>
        <v>0</v>
      </c>
      <c r="M241" s="12">
        <f t="shared" si="31"/>
        <v>0</v>
      </c>
      <c r="N241" s="12">
        <f t="shared" si="32"/>
        <v>0</v>
      </c>
      <c r="O241" s="12">
        <f t="shared" si="33"/>
        <v>0</v>
      </c>
      <c r="P241" s="12">
        <f t="shared" si="34"/>
        <v>0.015625</v>
      </c>
      <c r="Q241" s="12">
        <f t="shared" si="35"/>
        <v>0.00847457627118644</v>
      </c>
    </row>
    <row r="242" spans="1:17" ht="14.25">
      <c r="A242" s="1" t="s">
        <v>975</v>
      </c>
      <c r="B242" s="1">
        <v>11</v>
      </c>
      <c r="C242" s="1">
        <v>1</v>
      </c>
      <c r="D242" s="1">
        <v>1</v>
      </c>
      <c r="E242" s="1">
        <v>0</v>
      </c>
      <c r="F242" s="1">
        <v>2</v>
      </c>
      <c r="G242" s="1">
        <v>7</v>
      </c>
      <c r="H242" s="1">
        <f t="shared" si="27"/>
        <v>9</v>
      </c>
      <c r="J242" s="1" t="str">
        <f t="shared" si="28"/>
        <v>RefConfounder</v>
      </c>
      <c r="K242" s="12">
        <f t="shared" si="29"/>
        <v>0.055</v>
      </c>
      <c r="L242" s="12">
        <f t="shared" si="30"/>
        <v>0.02857142857142857</v>
      </c>
      <c r="M242" s="12">
        <f t="shared" si="31"/>
        <v>0.125</v>
      </c>
      <c r="N242" s="12">
        <f t="shared" si="32"/>
        <v>0</v>
      </c>
      <c r="O242" s="12">
        <f t="shared" si="33"/>
        <v>0.037037037037037035</v>
      </c>
      <c r="P242" s="12">
        <f t="shared" si="34"/>
        <v>0.109375</v>
      </c>
      <c r="Q242" s="12">
        <f t="shared" si="35"/>
        <v>0.07627118644067797</v>
      </c>
    </row>
    <row r="243" spans="1:17" ht="14.25">
      <c r="A243" s="1" t="s">
        <v>976</v>
      </c>
      <c r="B243" s="1">
        <v>63</v>
      </c>
      <c r="C243" s="1">
        <v>20</v>
      </c>
      <c r="D243" s="1">
        <v>3</v>
      </c>
      <c r="E243" s="1">
        <v>10</v>
      </c>
      <c r="F243" s="1">
        <v>17</v>
      </c>
      <c r="G243" s="1">
        <v>13</v>
      </c>
      <c r="H243" s="1">
        <f t="shared" si="27"/>
        <v>30</v>
      </c>
      <c r="J243" s="1" t="str">
        <f t="shared" si="28"/>
        <v>Uses #</v>
      </c>
      <c r="K243" s="12">
        <f t="shared" si="29"/>
        <v>0.315</v>
      </c>
      <c r="L243" s="12">
        <f t="shared" si="30"/>
        <v>0.5714285714285714</v>
      </c>
      <c r="M243" s="12">
        <f t="shared" si="31"/>
        <v>0.375</v>
      </c>
      <c r="N243" s="12">
        <f t="shared" si="32"/>
        <v>0.2564102564102564</v>
      </c>
      <c r="O243" s="12">
        <f t="shared" si="33"/>
        <v>0.3148148148148148</v>
      </c>
      <c r="P243" s="12">
        <f t="shared" si="34"/>
        <v>0.203125</v>
      </c>
      <c r="Q243" s="12">
        <f t="shared" si="35"/>
        <v>0.2542372881355932</v>
      </c>
    </row>
    <row r="244" spans="1:17" ht="14.25">
      <c r="A244" s="1" t="s">
        <v>977</v>
      </c>
      <c r="B244" s="1">
        <v>9</v>
      </c>
      <c r="C244" s="1">
        <v>0</v>
      </c>
      <c r="D244" s="1">
        <v>0</v>
      </c>
      <c r="E244" s="1">
        <v>4</v>
      </c>
      <c r="F244" s="1">
        <v>3</v>
      </c>
      <c r="G244" s="1">
        <v>2</v>
      </c>
      <c r="H244" s="1">
        <f t="shared" si="27"/>
        <v>5</v>
      </c>
      <c r="J244" s="1" t="str">
        <f t="shared" si="28"/>
        <v>Uses Measure</v>
      </c>
      <c r="K244" s="12">
        <f t="shared" si="29"/>
        <v>0.045</v>
      </c>
      <c r="L244" s="12">
        <f t="shared" si="30"/>
        <v>0</v>
      </c>
      <c r="M244" s="12">
        <f t="shared" si="31"/>
        <v>0</v>
      </c>
      <c r="N244" s="12">
        <f t="shared" si="32"/>
        <v>0.10256410256410256</v>
      </c>
      <c r="O244" s="12">
        <f t="shared" si="33"/>
        <v>0.05555555555555555</v>
      </c>
      <c r="P244" s="12">
        <f t="shared" si="34"/>
        <v>0.03125</v>
      </c>
      <c r="Q244" s="12">
        <f t="shared" si="35"/>
        <v>0.0423728813559322</v>
      </c>
    </row>
    <row r="245" spans="1:17" ht="14.25">
      <c r="A245" s="1" t="s">
        <v>978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f t="shared" si="27"/>
        <v>0</v>
      </c>
      <c r="J245" s="1" t="str">
        <f t="shared" si="28"/>
        <v>Median</v>
      </c>
      <c r="K245" s="12">
        <f t="shared" si="29"/>
        <v>0</v>
      </c>
      <c r="L245" s="12">
        <f t="shared" si="30"/>
        <v>0</v>
      </c>
      <c r="M245" s="12">
        <f t="shared" si="31"/>
        <v>0</v>
      </c>
      <c r="N245" s="12">
        <f t="shared" si="32"/>
        <v>0</v>
      </c>
      <c r="O245" s="12">
        <f t="shared" si="33"/>
        <v>0</v>
      </c>
      <c r="P245" s="12">
        <f t="shared" si="34"/>
        <v>0</v>
      </c>
      <c r="Q245" s="12">
        <f t="shared" si="35"/>
        <v>0</v>
      </c>
    </row>
    <row r="246" spans="1:17" ht="14.25">
      <c r="A246" s="1" t="s">
        <v>979</v>
      </c>
      <c r="B246" s="1">
        <v>98</v>
      </c>
      <c r="C246" s="1">
        <v>15</v>
      </c>
      <c r="D246" s="1">
        <v>3</v>
      </c>
      <c r="E246" s="1">
        <v>30</v>
      </c>
      <c r="F246" s="1">
        <v>20</v>
      </c>
      <c r="G246" s="1">
        <v>30</v>
      </c>
      <c r="H246" s="1">
        <f t="shared" si="27"/>
        <v>50</v>
      </c>
      <c r="J246" s="1" t="str">
        <f t="shared" si="28"/>
        <v>Uses %</v>
      </c>
      <c r="K246" s="12">
        <f t="shared" si="29"/>
        <v>0.49</v>
      </c>
      <c r="L246" s="12">
        <f t="shared" si="30"/>
        <v>0.42857142857142855</v>
      </c>
      <c r="M246" s="12">
        <f t="shared" si="31"/>
        <v>0.375</v>
      </c>
      <c r="N246" s="12">
        <f t="shared" si="32"/>
        <v>0.7692307692307693</v>
      </c>
      <c r="O246" s="12">
        <f t="shared" si="33"/>
        <v>0.37037037037037035</v>
      </c>
      <c r="P246" s="12">
        <f t="shared" si="34"/>
        <v>0.46875</v>
      </c>
      <c r="Q246" s="12">
        <f t="shared" si="35"/>
        <v>0.423728813559322</v>
      </c>
    </row>
    <row r="247" spans="1:17" ht="14.25">
      <c r="A247" s="1" t="s">
        <v>980</v>
      </c>
      <c r="B247" s="1">
        <v>7</v>
      </c>
      <c r="C247" s="1">
        <v>0</v>
      </c>
      <c r="D247" s="1">
        <v>0</v>
      </c>
      <c r="E247" s="1">
        <v>3</v>
      </c>
      <c r="F247" s="1">
        <v>1</v>
      </c>
      <c r="G247" s="1">
        <v>3</v>
      </c>
      <c r="H247" s="1">
        <f t="shared" si="27"/>
        <v>4</v>
      </c>
      <c r="J247" s="1" t="str">
        <f t="shared" si="28"/>
        <v>Rate</v>
      </c>
      <c r="K247" s="12">
        <f t="shared" si="29"/>
        <v>0.035</v>
      </c>
      <c r="L247" s="12">
        <f t="shared" si="30"/>
        <v>0</v>
      </c>
      <c r="M247" s="12">
        <f t="shared" si="31"/>
        <v>0</v>
      </c>
      <c r="N247" s="12">
        <f t="shared" si="32"/>
        <v>0.07692307692307693</v>
      </c>
      <c r="O247" s="12">
        <f t="shared" si="33"/>
        <v>0.018518518518518517</v>
      </c>
      <c r="P247" s="12">
        <f t="shared" si="34"/>
        <v>0.046875</v>
      </c>
      <c r="Q247" s="12">
        <f t="shared" si="35"/>
        <v>0.03389830508474576</v>
      </c>
    </row>
    <row r="248" spans="1:17" ht="14.25">
      <c r="A248" s="1" t="s">
        <v>981</v>
      </c>
      <c r="B248" s="1">
        <v>11</v>
      </c>
      <c r="C248" s="1">
        <v>1</v>
      </c>
      <c r="D248" s="1">
        <v>0</v>
      </c>
      <c r="E248" s="1">
        <v>2</v>
      </c>
      <c r="F248" s="1">
        <v>4</v>
      </c>
      <c r="G248" s="1">
        <v>4</v>
      </c>
      <c r="H248" s="1">
        <f t="shared" si="27"/>
        <v>8</v>
      </c>
      <c r="J248" s="1" t="str">
        <f t="shared" si="28"/>
        <v>Uses Ratio</v>
      </c>
      <c r="K248" s="12">
        <f t="shared" si="29"/>
        <v>0.055</v>
      </c>
      <c r="L248" s="12">
        <f t="shared" si="30"/>
        <v>0.02857142857142857</v>
      </c>
      <c r="M248" s="12">
        <f t="shared" si="31"/>
        <v>0</v>
      </c>
      <c r="N248" s="12">
        <f t="shared" si="32"/>
        <v>0.05128205128205128</v>
      </c>
      <c r="O248" s="12">
        <f t="shared" si="33"/>
        <v>0.07407407407407407</v>
      </c>
      <c r="P248" s="12">
        <f t="shared" si="34"/>
        <v>0.0625</v>
      </c>
      <c r="Q248" s="12">
        <f t="shared" si="35"/>
        <v>0.06779661016949153</v>
      </c>
    </row>
    <row r="249" spans="1:17" ht="14.25">
      <c r="A249" s="1" t="s">
        <v>982</v>
      </c>
      <c r="B249" s="1">
        <v>3</v>
      </c>
      <c r="C249" s="1">
        <v>0</v>
      </c>
      <c r="D249" s="1">
        <v>0</v>
      </c>
      <c r="E249" s="1">
        <v>2</v>
      </c>
      <c r="F249" s="1">
        <v>0</v>
      </c>
      <c r="G249" s="1">
        <v>1</v>
      </c>
      <c r="H249" s="1">
        <f t="shared" si="27"/>
        <v>1</v>
      </c>
      <c r="J249" s="1" t="str">
        <f t="shared" si="28"/>
        <v>Rank/%tile</v>
      </c>
      <c r="K249" s="12">
        <f t="shared" si="29"/>
        <v>0.015</v>
      </c>
      <c r="L249" s="12">
        <f t="shared" si="30"/>
        <v>0</v>
      </c>
      <c r="M249" s="12">
        <f t="shared" si="31"/>
        <v>0</v>
      </c>
      <c r="N249" s="12">
        <f t="shared" si="32"/>
        <v>0.05128205128205128</v>
      </c>
      <c r="O249" s="12">
        <f t="shared" si="33"/>
        <v>0</v>
      </c>
      <c r="P249" s="12">
        <f t="shared" si="34"/>
        <v>0.015625</v>
      </c>
      <c r="Q249" s="12">
        <f t="shared" si="35"/>
        <v>0.00847457627118644</v>
      </c>
    </row>
    <row r="250" spans="1:17" ht="14.25">
      <c r="A250" s="1" t="s">
        <v>983</v>
      </c>
      <c r="B250" s="1">
        <v>8</v>
      </c>
      <c r="C250" s="1">
        <v>0</v>
      </c>
      <c r="D250" s="1">
        <v>0</v>
      </c>
      <c r="E250" s="1">
        <v>7</v>
      </c>
      <c r="F250" s="1">
        <v>1</v>
      </c>
      <c r="G250" s="1">
        <v>0</v>
      </c>
      <c r="H250" s="1">
        <f t="shared" si="27"/>
        <v>1</v>
      </c>
      <c r="J250" s="1" t="str">
        <f t="shared" si="28"/>
        <v>PctgPts</v>
      </c>
      <c r="K250" s="12">
        <f t="shared" si="29"/>
        <v>0.04</v>
      </c>
      <c r="L250" s="12">
        <f t="shared" si="30"/>
        <v>0</v>
      </c>
      <c r="M250" s="12">
        <f t="shared" si="31"/>
        <v>0</v>
      </c>
      <c r="N250" s="12">
        <f t="shared" si="32"/>
        <v>0.1794871794871795</v>
      </c>
      <c r="O250" s="12">
        <f t="shared" si="33"/>
        <v>0.018518518518518517</v>
      </c>
      <c r="P250" s="12">
        <f t="shared" si="34"/>
        <v>0</v>
      </c>
      <c r="Q250" s="12">
        <f t="shared" si="35"/>
        <v>0.00847457627118644</v>
      </c>
    </row>
    <row r="251" spans="1:17" ht="14.25">
      <c r="A251" s="1" t="s">
        <v>984</v>
      </c>
      <c r="B251" s="1">
        <v>2</v>
      </c>
      <c r="C251" s="1">
        <v>0</v>
      </c>
      <c r="D251" s="1">
        <v>0</v>
      </c>
      <c r="E251" s="1">
        <v>1</v>
      </c>
      <c r="F251" s="1">
        <v>0</v>
      </c>
      <c r="G251" s="1">
        <v>1</v>
      </c>
      <c r="H251" s="1">
        <f t="shared" si="27"/>
        <v>1</v>
      </c>
      <c r="J251" s="1" t="str">
        <f t="shared" si="28"/>
        <v>Range</v>
      </c>
      <c r="K251" s="12">
        <f t="shared" si="29"/>
        <v>0.01</v>
      </c>
      <c r="L251" s="12">
        <f t="shared" si="30"/>
        <v>0</v>
      </c>
      <c r="M251" s="12">
        <f t="shared" si="31"/>
        <v>0</v>
      </c>
      <c r="N251" s="12">
        <f t="shared" si="32"/>
        <v>0.02564102564102564</v>
      </c>
      <c r="O251" s="12">
        <f t="shared" si="33"/>
        <v>0</v>
      </c>
      <c r="P251" s="12">
        <f t="shared" si="34"/>
        <v>0.015625</v>
      </c>
      <c r="Q251" s="12">
        <f t="shared" si="35"/>
        <v>0.00847457627118644</v>
      </c>
    </row>
    <row r="252" spans="1:17" ht="14.25">
      <c r="A252" s="1" t="s">
        <v>985</v>
      </c>
      <c r="B252" s="1">
        <v>2</v>
      </c>
      <c r="C252" s="1">
        <v>0</v>
      </c>
      <c r="D252" s="1">
        <v>0</v>
      </c>
      <c r="E252" s="1">
        <v>0</v>
      </c>
      <c r="F252" s="1">
        <v>2</v>
      </c>
      <c r="G252" s="1">
        <v>0</v>
      </c>
      <c r="H252" s="1">
        <f t="shared" si="27"/>
        <v>2</v>
      </c>
      <c r="J252" s="1" t="str">
        <f t="shared" si="28"/>
        <v>ChgRate</v>
      </c>
      <c r="K252" s="12">
        <f t="shared" si="29"/>
        <v>0.01</v>
      </c>
      <c r="L252" s="12">
        <f t="shared" si="30"/>
        <v>0</v>
      </c>
      <c r="M252" s="12">
        <f t="shared" si="31"/>
        <v>0</v>
      </c>
      <c r="N252" s="12">
        <f t="shared" si="32"/>
        <v>0</v>
      </c>
      <c r="O252" s="12">
        <f t="shared" si="33"/>
        <v>0.037037037037037035</v>
      </c>
      <c r="P252" s="12">
        <f t="shared" si="34"/>
        <v>0</v>
      </c>
      <c r="Q252" s="12">
        <f t="shared" si="35"/>
        <v>0.01694915254237288</v>
      </c>
    </row>
    <row r="253" spans="1:17" ht="14.25">
      <c r="A253" s="1" t="s">
        <v>986</v>
      </c>
      <c r="B253" s="1">
        <v>7</v>
      </c>
      <c r="C253" s="1">
        <v>1</v>
      </c>
      <c r="D253" s="1">
        <v>0</v>
      </c>
      <c r="E253" s="1">
        <v>0</v>
      </c>
      <c r="F253" s="1">
        <v>3</v>
      </c>
      <c r="G253" s="1">
        <v>3</v>
      </c>
      <c r="H253" s="1">
        <f t="shared" si="27"/>
        <v>6</v>
      </c>
      <c r="J253" s="1" t="str">
        <f t="shared" si="28"/>
        <v>Slope</v>
      </c>
      <c r="K253" s="12">
        <f t="shared" si="29"/>
        <v>0.035</v>
      </c>
      <c r="L253" s="12">
        <f t="shared" si="30"/>
        <v>0.02857142857142857</v>
      </c>
      <c r="M253" s="12">
        <f t="shared" si="31"/>
        <v>0</v>
      </c>
      <c r="N253" s="12">
        <f t="shared" si="32"/>
        <v>0</v>
      </c>
      <c r="O253" s="12">
        <f t="shared" si="33"/>
        <v>0.05555555555555555</v>
      </c>
      <c r="P253" s="12">
        <f t="shared" si="34"/>
        <v>0.046875</v>
      </c>
      <c r="Q253" s="12">
        <f t="shared" si="35"/>
        <v>0.05084745762711865</v>
      </c>
    </row>
    <row r="254" spans="1:17" ht="14.25">
      <c r="A254" s="1" t="s">
        <v>987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f t="shared" si="27"/>
        <v>0</v>
      </c>
      <c r="J254" s="1" t="str">
        <f t="shared" si="28"/>
        <v>GiniCoef</v>
      </c>
      <c r="K254" s="12">
        <f t="shared" si="29"/>
        <v>0</v>
      </c>
      <c r="L254" s="12">
        <f t="shared" si="30"/>
        <v>0</v>
      </c>
      <c r="M254" s="12">
        <f t="shared" si="31"/>
        <v>0</v>
      </c>
      <c r="N254" s="12">
        <f t="shared" si="32"/>
        <v>0</v>
      </c>
      <c r="O254" s="12">
        <f t="shared" si="33"/>
        <v>0</v>
      </c>
      <c r="P254" s="12">
        <f t="shared" si="34"/>
        <v>0</v>
      </c>
      <c r="Q254" s="12">
        <f t="shared" si="35"/>
        <v>0</v>
      </c>
    </row>
    <row r="255" spans="1:17" ht="14.25">
      <c r="A255" s="1" t="s">
        <v>988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f t="shared" si="27"/>
        <v>0</v>
      </c>
      <c r="J255" s="1" t="str">
        <f t="shared" si="28"/>
        <v>RelativeRisk</v>
      </c>
      <c r="K255" s="12">
        <f t="shared" si="29"/>
        <v>0</v>
      </c>
      <c r="L255" s="12">
        <f t="shared" si="30"/>
        <v>0</v>
      </c>
      <c r="M255" s="12">
        <f t="shared" si="31"/>
        <v>0</v>
      </c>
      <c r="N255" s="12">
        <f t="shared" si="32"/>
        <v>0</v>
      </c>
      <c r="O255" s="12">
        <f t="shared" si="33"/>
        <v>0</v>
      </c>
      <c r="P255" s="12">
        <f t="shared" si="34"/>
        <v>0</v>
      </c>
      <c r="Q255" s="12">
        <f t="shared" si="35"/>
        <v>0</v>
      </c>
    </row>
    <row r="256" spans="1:17" ht="14.25">
      <c r="A256" s="1" t="s">
        <v>989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f t="shared" si="27"/>
        <v>0</v>
      </c>
      <c r="J256" s="1" t="str">
        <f t="shared" si="28"/>
        <v>OddsRatio</v>
      </c>
      <c r="K256" s="12">
        <f t="shared" si="29"/>
        <v>0</v>
      </c>
      <c r="L256" s="12">
        <f t="shared" si="30"/>
        <v>0</v>
      </c>
      <c r="M256" s="12">
        <f t="shared" si="31"/>
        <v>0</v>
      </c>
      <c r="N256" s="12">
        <f t="shared" si="32"/>
        <v>0</v>
      </c>
      <c r="O256" s="12">
        <f t="shared" si="33"/>
        <v>0</v>
      </c>
      <c r="P256" s="12">
        <f t="shared" si="34"/>
        <v>0</v>
      </c>
      <c r="Q256" s="12">
        <f t="shared" si="35"/>
        <v>0</v>
      </c>
    </row>
    <row r="257" spans="1:17" ht="14.25">
      <c r="A257" s="1" t="s">
        <v>990</v>
      </c>
      <c r="B257" s="1">
        <v>1</v>
      </c>
      <c r="C257" s="1">
        <v>0</v>
      </c>
      <c r="D257" s="1">
        <v>0</v>
      </c>
      <c r="E257" s="1">
        <v>0</v>
      </c>
      <c r="F257" s="1">
        <v>1</v>
      </c>
      <c r="G257" s="1">
        <v>0</v>
      </c>
      <c r="H257" s="1">
        <f t="shared" si="27"/>
        <v>1</v>
      </c>
      <c r="J257" s="1" t="str">
        <f t="shared" si="28"/>
        <v>StdDev</v>
      </c>
      <c r="K257" s="12">
        <f t="shared" si="29"/>
        <v>0.005</v>
      </c>
      <c r="L257" s="12">
        <f t="shared" si="30"/>
        <v>0</v>
      </c>
      <c r="M257" s="12">
        <f t="shared" si="31"/>
        <v>0</v>
      </c>
      <c r="N257" s="12">
        <f t="shared" si="32"/>
        <v>0</v>
      </c>
      <c r="O257" s="12">
        <f t="shared" si="33"/>
        <v>0.018518518518518517</v>
      </c>
      <c r="P257" s="12">
        <f t="shared" si="34"/>
        <v>0</v>
      </c>
      <c r="Q257" s="12">
        <f t="shared" si="35"/>
        <v>0.00847457627118644</v>
      </c>
    </row>
    <row r="258" spans="1:17" ht="14.25">
      <c r="A258" s="1" t="s">
        <v>991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f t="shared" si="27"/>
        <v>0</v>
      </c>
      <c r="J258" s="1" t="str">
        <f t="shared" si="28"/>
        <v>Zscore</v>
      </c>
      <c r="K258" s="12">
        <f t="shared" si="29"/>
        <v>0</v>
      </c>
      <c r="L258" s="12">
        <f t="shared" si="30"/>
        <v>0</v>
      </c>
      <c r="M258" s="12">
        <f t="shared" si="31"/>
        <v>0</v>
      </c>
      <c r="N258" s="12">
        <f t="shared" si="32"/>
        <v>0</v>
      </c>
      <c r="O258" s="12">
        <f t="shared" si="33"/>
        <v>0</v>
      </c>
      <c r="P258" s="12">
        <f t="shared" si="34"/>
        <v>0</v>
      </c>
      <c r="Q258" s="12">
        <f t="shared" si="35"/>
        <v>0</v>
      </c>
    </row>
    <row r="259" spans="1:17" ht="14.25">
      <c r="A259" s="1" t="s">
        <v>992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f t="shared" si="27"/>
        <v>0</v>
      </c>
      <c r="J259" s="1" t="str">
        <f t="shared" si="28"/>
        <v>CoefVar</v>
      </c>
      <c r="K259" s="12">
        <f t="shared" si="29"/>
        <v>0</v>
      </c>
      <c r="L259" s="12">
        <f t="shared" si="30"/>
        <v>0</v>
      </c>
      <c r="M259" s="12">
        <f t="shared" si="31"/>
        <v>0</v>
      </c>
      <c r="N259" s="12">
        <f t="shared" si="32"/>
        <v>0</v>
      </c>
      <c r="O259" s="12">
        <f t="shared" si="33"/>
        <v>0</v>
      </c>
      <c r="P259" s="12">
        <f t="shared" si="34"/>
        <v>0</v>
      </c>
      <c r="Q259" s="12">
        <f t="shared" si="35"/>
        <v>0</v>
      </c>
    </row>
    <row r="260" spans="1:17" ht="14.25">
      <c r="A260" s="1" t="s">
        <v>993</v>
      </c>
      <c r="B260" s="1">
        <v>1</v>
      </c>
      <c r="C260" s="1">
        <v>0</v>
      </c>
      <c r="D260" s="1">
        <v>0</v>
      </c>
      <c r="E260" s="1">
        <v>0</v>
      </c>
      <c r="F260" s="1">
        <v>0</v>
      </c>
      <c r="G260" s="1">
        <v>1</v>
      </c>
      <c r="H260" s="1">
        <f t="shared" si="27"/>
        <v>1</v>
      </c>
      <c r="J260" s="1" t="str">
        <f t="shared" si="28"/>
        <v>EffectSize</v>
      </c>
      <c r="K260" s="12">
        <f t="shared" si="29"/>
        <v>0.005</v>
      </c>
      <c r="L260" s="12">
        <f t="shared" si="30"/>
        <v>0</v>
      </c>
      <c r="M260" s="12">
        <f t="shared" si="31"/>
        <v>0</v>
      </c>
      <c r="N260" s="12">
        <f t="shared" si="32"/>
        <v>0</v>
      </c>
      <c r="O260" s="12">
        <f t="shared" si="33"/>
        <v>0</v>
      </c>
      <c r="P260" s="12">
        <f t="shared" si="34"/>
        <v>0.015625</v>
      </c>
      <c r="Q260" s="12">
        <f t="shared" si="35"/>
        <v>0.00847457627118644</v>
      </c>
    </row>
    <row r="261" spans="1:17" ht="14.25">
      <c r="A261" s="1" t="s">
        <v>994</v>
      </c>
      <c r="B261" s="1">
        <v>8</v>
      </c>
      <c r="C261" s="1">
        <v>2</v>
      </c>
      <c r="D261" s="1">
        <v>0</v>
      </c>
      <c r="E261" s="1">
        <v>2</v>
      </c>
      <c r="F261" s="1">
        <v>3</v>
      </c>
      <c r="G261" s="1">
        <v>1</v>
      </c>
      <c r="H261" s="1">
        <f t="shared" si="27"/>
        <v>4</v>
      </c>
      <c r="J261" s="1" t="str">
        <f t="shared" si="28"/>
        <v>CmprNum</v>
      </c>
      <c r="K261" s="12">
        <f t="shared" si="29"/>
        <v>0.04</v>
      </c>
      <c r="L261" s="12">
        <f t="shared" si="30"/>
        <v>0.05714285714285714</v>
      </c>
      <c r="M261" s="12">
        <f t="shared" si="31"/>
        <v>0</v>
      </c>
      <c r="N261" s="12">
        <f t="shared" si="32"/>
        <v>0.05128205128205128</v>
      </c>
      <c r="O261" s="12">
        <f t="shared" si="33"/>
        <v>0.05555555555555555</v>
      </c>
      <c r="P261" s="12">
        <f t="shared" si="34"/>
        <v>0.015625</v>
      </c>
      <c r="Q261" s="12">
        <f t="shared" si="35"/>
        <v>0.03389830508474576</v>
      </c>
    </row>
    <row r="262" spans="1:17" ht="14.25">
      <c r="A262" s="1" t="s">
        <v>995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f t="shared" si="27"/>
        <v>0</v>
      </c>
      <c r="J262" s="1" t="str">
        <f t="shared" si="28"/>
        <v>CmprNumChg</v>
      </c>
      <c r="K262" s="12">
        <f t="shared" si="29"/>
        <v>0</v>
      </c>
      <c r="L262" s="12">
        <f t="shared" si="30"/>
        <v>0</v>
      </c>
      <c r="M262" s="12">
        <f t="shared" si="31"/>
        <v>0</v>
      </c>
      <c r="N262" s="12">
        <f t="shared" si="32"/>
        <v>0</v>
      </c>
      <c r="O262" s="12">
        <f t="shared" si="33"/>
        <v>0</v>
      </c>
      <c r="P262" s="12">
        <f t="shared" si="34"/>
        <v>0</v>
      </c>
      <c r="Q262" s="12">
        <f t="shared" si="35"/>
        <v>0</v>
      </c>
    </row>
    <row r="263" spans="1:17" ht="14.25">
      <c r="A263" s="1" t="s">
        <v>996</v>
      </c>
      <c r="B263" s="1">
        <v>1</v>
      </c>
      <c r="C263" s="1">
        <v>0</v>
      </c>
      <c r="D263" s="1">
        <v>0</v>
      </c>
      <c r="E263" s="1">
        <v>0</v>
      </c>
      <c r="F263" s="1">
        <v>0</v>
      </c>
      <c r="G263" s="1">
        <v>1</v>
      </c>
      <c r="H263" s="1">
        <f t="shared" si="27"/>
        <v>1</v>
      </c>
      <c r="J263" s="1" t="str">
        <f t="shared" si="28"/>
        <v>CmprMeans</v>
      </c>
      <c r="K263" s="12">
        <f t="shared" si="29"/>
        <v>0.005</v>
      </c>
      <c r="L263" s="12">
        <f t="shared" si="30"/>
        <v>0</v>
      </c>
      <c r="M263" s="12">
        <f t="shared" si="31"/>
        <v>0</v>
      </c>
      <c r="N263" s="12">
        <f t="shared" si="32"/>
        <v>0</v>
      </c>
      <c r="O263" s="12">
        <f t="shared" si="33"/>
        <v>0</v>
      </c>
      <c r="P263" s="12">
        <f t="shared" si="34"/>
        <v>0.015625</v>
      </c>
      <c r="Q263" s="12">
        <f t="shared" si="35"/>
        <v>0.00847457627118644</v>
      </c>
    </row>
    <row r="264" spans="1:17" ht="14.25">
      <c r="A264" s="1" t="s">
        <v>997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f t="shared" si="27"/>
        <v>0</v>
      </c>
      <c r="J264" s="1" t="str">
        <f t="shared" si="28"/>
        <v>CmprMedians</v>
      </c>
      <c r="K264" s="12">
        <f t="shared" si="29"/>
        <v>0</v>
      </c>
      <c r="L264" s="12">
        <f t="shared" si="30"/>
        <v>0</v>
      </c>
      <c r="M264" s="12">
        <f t="shared" si="31"/>
        <v>0</v>
      </c>
      <c r="N264" s="12">
        <f t="shared" si="32"/>
        <v>0</v>
      </c>
      <c r="O264" s="12">
        <f t="shared" si="33"/>
        <v>0</v>
      </c>
      <c r="P264" s="12">
        <f t="shared" si="34"/>
        <v>0</v>
      </c>
      <c r="Q264" s="12">
        <f t="shared" si="35"/>
        <v>0</v>
      </c>
    </row>
    <row r="265" spans="1:17" ht="14.25">
      <c r="A265" s="1" t="s">
        <v>998</v>
      </c>
      <c r="B265" s="1">
        <v>11</v>
      </c>
      <c r="C265" s="1">
        <v>0</v>
      </c>
      <c r="D265" s="1">
        <v>0</v>
      </c>
      <c r="E265" s="1">
        <v>4</v>
      </c>
      <c r="F265" s="1">
        <v>3</v>
      </c>
      <c r="G265" s="1">
        <v>4</v>
      </c>
      <c r="H265" s="1">
        <f t="shared" si="27"/>
        <v>7</v>
      </c>
      <c r="J265" s="1" t="str">
        <f t="shared" si="28"/>
        <v>CmprPcnts</v>
      </c>
      <c r="K265" s="12">
        <f t="shared" si="29"/>
        <v>0.055</v>
      </c>
      <c r="L265" s="12">
        <f t="shared" si="30"/>
        <v>0</v>
      </c>
      <c r="M265" s="12">
        <f t="shared" si="31"/>
        <v>0</v>
      </c>
      <c r="N265" s="12">
        <f t="shared" si="32"/>
        <v>0.10256410256410256</v>
      </c>
      <c r="O265" s="12">
        <f t="shared" si="33"/>
        <v>0.05555555555555555</v>
      </c>
      <c r="P265" s="12">
        <f t="shared" si="34"/>
        <v>0.0625</v>
      </c>
      <c r="Q265" s="12">
        <f t="shared" si="35"/>
        <v>0.059322033898305086</v>
      </c>
    </row>
    <row r="266" spans="1:17" ht="14.25">
      <c r="A266" s="1" t="s">
        <v>999</v>
      </c>
      <c r="B266" s="1">
        <v>9</v>
      </c>
      <c r="C266" s="1">
        <v>0</v>
      </c>
      <c r="D266" s="1">
        <v>0</v>
      </c>
      <c r="E266" s="1">
        <v>1</v>
      </c>
      <c r="F266" s="1">
        <v>2</v>
      </c>
      <c r="G266" s="1">
        <v>6</v>
      </c>
      <c r="H266" s="1">
        <f t="shared" si="27"/>
        <v>8</v>
      </c>
      <c r="J266" s="1" t="str">
        <f t="shared" si="28"/>
        <v>CmprRates</v>
      </c>
      <c r="K266" s="12">
        <f t="shared" si="29"/>
        <v>0.045</v>
      </c>
      <c r="L266" s="12">
        <f t="shared" si="30"/>
        <v>0</v>
      </c>
      <c r="M266" s="12">
        <f t="shared" si="31"/>
        <v>0</v>
      </c>
      <c r="N266" s="12">
        <f t="shared" si="32"/>
        <v>0.02564102564102564</v>
      </c>
      <c r="O266" s="12">
        <f t="shared" si="33"/>
        <v>0.037037037037037035</v>
      </c>
      <c r="P266" s="12">
        <f t="shared" si="34"/>
        <v>0.09375</v>
      </c>
      <c r="Q266" s="12">
        <f t="shared" si="35"/>
        <v>0.06779661016949153</v>
      </c>
    </row>
    <row r="267" spans="1:17" ht="14.25">
      <c r="A267" s="1" t="s">
        <v>1000</v>
      </c>
      <c r="B267" s="1">
        <v>1</v>
      </c>
      <c r="C267" s="1">
        <v>0</v>
      </c>
      <c r="D267" s="1">
        <v>0</v>
      </c>
      <c r="E267" s="1">
        <v>1</v>
      </c>
      <c r="F267" s="1">
        <v>0</v>
      </c>
      <c r="G267" s="1">
        <v>0</v>
      </c>
      <c r="H267" s="1">
        <f t="shared" si="27"/>
        <v>0</v>
      </c>
      <c r="J267" s="1" t="str">
        <f t="shared" si="28"/>
        <v>CmprRatios</v>
      </c>
      <c r="K267" s="12">
        <f t="shared" si="29"/>
        <v>0.005</v>
      </c>
      <c r="L267" s="12">
        <f t="shared" si="30"/>
        <v>0</v>
      </c>
      <c r="M267" s="12">
        <f t="shared" si="31"/>
        <v>0</v>
      </c>
      <c r="N267" s="12">
        <f t="shared" si="32"/>
        <v>0.02564102564102564</v>
      </c>
      <c r="O267" s="12">
        <f t="shared" si="33"/>
        <v>0</v>
      </c>
      <c r="P267" s="12">
        <f t="shared" si="34"/>
        <v>0</v>
      </c>
      <c r="Q267" s="12">
        <f t="shared" si="35"/>
        <v>0</v>
      </c>
    </row>
    <row r="268" spans="1:17" ht="14.25">
      <c r="A268" s="1" t="s">
        <v>1001</v>
      </c>
      <c r="B268" s="1">
        <v>1</v>
      </c>
      <c r="C268" s="1">
        <v>0</v>
      </c>
      <c r="D268" s="1">
        <v>0</v>
      </c>
      <c r="E268" s="1">
        <v>0</v>
      </c>
      <c r="F268" s="1">
        <v>0</v>
      </c>
      <c r="G268" s="1">
        <v>1</v>
      </c>
      <c r="H268" s="1">
        <f t="shared" si="27"/>
        <v>1</v>
      </c>
      <c r="J268" s="1" t="str">
        <f t="shared" si="28"/>
        <v>Correlation</v>
      </c>
      <c r="K268" s="12">
        <f t="shared" si="29"/>
        <v>0.005</v>
      </c>
      <c r="L268" s="12">
        <f t="shared" si="30"/>
        <v>0</v>
      </c>
      <c r="M268" s="12">
        <f t="shared" si="31"/>
        <v>0</v>
      </c>
      <c r="N268" s="12">
        <f t="shared" si="32"/>
        <v>0</v>
      </c>
      <c r="O268" s="12">
        <f t="shared" si="33"/>
        <v>0</v>
      </c>
      <c r="P268" s="12">
        <f t="shared" si="34"/>
        <v>0.015625</v>
      </c>
      <c r="Q268" s="12">
        <f t="shared" si="35"/>
        <v>0.00847457627118644</v>
      </c>
    </row>
    <row r="269" spans="1:17" ht="14.25">
      <c r="A269" s="1" t="s">
        <v>1002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f t="shared" si="27"/>
        <v>0</v>
      </c>
      <c r="J269" s="1" t="str">
        <f t="shared" si="28"/>
        <v>Rsqrd</v>
      </c>
      <c r="K269" s="12">
        <f t="shared" si="29"/>
        <v>0</v>
      </c>
      <c r="L269" s="12">
        <f t="shared" si="30"/>
        <v>0</v>
      </c>
      <c r="M269" s="12">
        <f t="shared" si="31"/>
        <v>0</v>
      </c>
      <c r="N269" s="12">
        <f t="shared" si="32"/>
        <v>0</v>
      </c>
      <c r="O269" s="12">
        <f t="shared" si="33"/>
        <v>0</v>
      </c>
      <c r="P269" s="12">
        <f t="shared" si="34"/>
        <v>0</v>
      </c>
      <c r="Q269" s="12">
        <f t="shared" si="35"/>
        <v>0</v>
      </c>
    </row>
    <row r="270" spans="1:17" ht="14.25">
      <c r="A270" s="1" t="s">
        <v>1003</v>
      </c>
      <c r="B270" s="1">
        <v>43</v>
      </c>
      <c r="C270" s="1">
        <v>3</v>
      </c>
      <c r="D270" s="1">
        <v>1</v>
      </c>
      <c r="E270" s="1">
        <v>4</v>
      </c>
      <c r="F270" s="1">
        <v>14</v>
      </c>
      <c r="G270" s="1">
        <v>21</v>
      </c>
      <c r="H270" s="1">
        <f t="shared" si="27"/>
        <v>35</v>
      </c>
      <c r="J270" s="1" t="str">
        <f t="shared" si="28"/>
        <v>Qualitative compare</v>
      </c>
      <c r="K270" s="12">
        <f t="shared" si="29"/>
        <v>0.215</v>
      </c>
      <c r="L270" s="12">
        <f t="shared" si="30"/>
        <v>0.08571428571428572</v>
      </c>
      <c r="M270" s="12">
        <f t="shared" si="31"/>
        <v>0.125</v>
      </c>
      <c r="N270" s="12">
        <f t="shared" si="32"/>
        <v>0.10256410256410256</v>
      </c>
      <c r="O270" s="12">
        <f t="shared" si="33"/>
        <v>0.25925925925925924</v>
      </c>
      <c r="P270" s="12">
        <f t="shared" si="34"/>
        <v>0.328125</v>
      </c>
      <c r="Q270" s="12">
        <f t="shared" si="35"/>
        <v>0.2966101694915254</v>
      </c>
    </row>
    <row r="271" spans="1:17" ht="14.25">
      <c r="A271" s="1" t="s">
        <v>1004</v>
      </c>
      <c r="B271" s="1">
        <v>9</v>
      </c>
      <c r="C271" s="1">
        <v>0</v>
      </c>
      <c r="D271" s="1">
        <v>0</v>
      </c>
      <c r="E271" s="1">
        <v>2</v>
      </c>
      <c r="F271" s="1">
        <v>5</v>
      </c>
      <c r="G271" s="1">
        <v>2</v>
      </c>
      <c r="H271" s="1">
        <f t="shared" si="27"/>
        <v>7</v>
      </c>
      <c r="J271" s="1" t="str">
        <f t="shared" si="28"/>
        <v>Quantitative compare</v>
      </c>
      <c r="K271" s="12">
        <f t="shared" si="29"/>
        <v>0.045</v>
      </c>
      <c r="L271" s="12">
        <f t="shared" si="30"/>
        <v>0</v>
      </c>
      <c r="M271" s="12">
        <f t="shared" si="31"/>
        <v>0</v>
      </c>
      <c r="N271" s="12">
        <f t="shared" si="32"/>
        <v>0.05128205128205128</v>
      </c>
      <c r="O271" s="12">
        <f t="shared" si="33"/>
        <v>0.09259259259259259</v>
      </c>
      <c r="P271" s="12">
        <f t="shared" si="34"/>
        <v>0.03125</v>
      </c>
      <c r="Q271" s="12">
        <f t="shared" si="35"/>
        <v>0.059322033898305086</v>
      </c>
    </row>
    <row r="272" spans="1:17" ht="14.25">
      <c r="A272" s="1" t="s">
        <v>1005</v>
      </c>
      <c r="B272" s="1">
        <v>1</v>
      </c>
      <c r="C272" s="1">
        <v>0</v>
      </c>
      <c r="D272" s="1">
        <v>0</v>
      </c>
      <c r="E272" s="1">
        <v>0</v>
      </c>
      <c r="F272" s="1">
        <v>1</v>
      </c>
      <c r="G272" s="1">
        <v>0</v>
      </c>
      <c r="H272" s="1">
        <f t="shared" si="27"/>
        <v>1</v>
      </c>
      <c r="J272" s="1" t="str">
        <f t="shared" si="28"/>
        <v>CmprPoints</v>
      </c>
      <c r="K272" s="12">
        <f t="shared" si="29"/>
        <v>0.005</v>
      </c>
      <c r="L272" s="12">
        <f t="shared" si="30"/>
        <v>0</v>
      </c>
      <c r="M272" s="12">
        <f t="shared" si="31"/>
        <v>0</v>
      </c>
      <c r="N272" s="12">
        <f t="shared" si="32"/>
        <v>0</v>
      </c>
      <c r="O272" s="12">
        <f t="shared" si="33"/>
        <v>0.018518518518518517</v>
      </c>
      <c r="P272" s="12">
        <f t="shared" si="34"/>
        <v>0</v>
      </c>
      <c r="Q272" s="12">
        <f t="shared" si="35"/>
        <v>0.00847457627118644</v>
      </c>
    </row>
    <row r="273" spans="1:17" ht="14.25">
      <c r="A273" s="1" t="s">
        <v>1006</v>
      </c>
      <c r="B273" s="1">
        <v>25</v>
      </c>
      <c r="C273" s="1">
        <v>4</v>
      </c>
      <c r="D273" s="1">
        <v>0</v>
      </c>
      <c r="E273" s="1">
        <v>7</v>
      </c>
      <c r="F273" s="1">
        <v>6</v>
      </c>
      <c r="G273" s="1">
        <v>8</v>
      </c>
      <c r="H273" s="1">
        <f t="shared" si="27"/>
        <v>14</v>
      </c>
      <c r="J273" s="1" t="str">
        <f t="shared" si="28"/>
        <v>CmprTimesAsMuch</v>
      </c>
      <c r="K273" s="12">
        <f t="shared" si="29"/>
        <v>0.125</v>
      </c>
      <c r="L273" s="12">
        <f t="shared" si="30"/>
        <v>0.11428571428571428</v>
      </c>
      <c r="M273" s="12">
        <f t="shared" si="31"/>
        <v>0</v>
      </c>
      <c r="N273" s="12">
        <f t="shared" si="32"/>
        <v>0.1794871794871795</v>
      </c>
      <c r="O273" s="12">
        <f t="shared" si="33"/>
        <v>0.1111111111111111</v>
      </c>
      <c r="P273" s="12">
        <f t="shared" si="34"/>
        <v>0.125</v>
      </c>
      <c r="Q273" s="12">
        <f t="shared" si="35"/>
        <v>0.11864406779661017</v>
      </c>
    </row>
    <row r="274" spans="1:17" ht="14.25">
      <c r="A274" s="1" t="s">
        <v>1007</v>
      </c>
      <c r="B274" s="1">
        <v>35</v>
      </c>
      <c r="C274" s="1">
        <v>0</v>
      </c>
      <c r="D274" s="1">
        <v>1</v>
      </c>
      <c r="E274" s="1">
        <v>8</v>
      </c>
      <c r="F274" s="1">
        <v>10</v>
      </c>
      <c r="G274" s="1">
        <v>16</v>
      </c>
      <c r="H274" s="1">
        <f t="shared" si="27"/>
        <v>26</v>
      </c>
      <c r="J274" s="1" t="str">
        <f t="shared" si="28"/>
        <v>CmprPercentMore</v>
      </c>
      <c r="K274" s="12">
        <f t="shared" si="29"/>
        <v>0.175</v>
      </c>
      <c r="L274" s="12">
        <f t="shared" si="30"/>
        <v>0</v>
      </c>
      <c r="M274" s="12">
        <f t="shared" si="31"/>
        <v>0.125</v>
      </c>
      <c r="N274" s="12">
        <f t="shared" si="32"/>
        <v>0.20512820512820512</v>
      </c>
      <c r="O274" s="12">
        <f t="shared" si="33"/>
        <v>0.18518518518518517</v>
      </c>
      <c r="P274" s="12">
        <f t="shared" si="34"/>
        <v>0.25</v>
      </c>
      <c r="Q274" s="12">
        <f t="shared" si="35"/>
        <v>0.22033898305084745</v>
      </c>
    </row>
    <row r="275" spans="1:17" ht="14.25">
      <c r="A275" s="1" t="s">
        <v>1008</v>
      </c>
      <c r="B275" s="1">
        <v>22</v>
      </c>
      <c r="C275" s="1">
        <v>3</v>
      </c>
      <c r="D275" s="1">
        <v>0</v>
      </c>
      <c r="E275" s="1">
        <v>4</v>
      </c>
      <c r="F275" s="1">
        <v>8</v>
      </c>
      <c r="G275" s="1">
        <v>7</v>
      </c>
      <c r="H275" s="1">
        <f t="shared" si="27"/>
        <v>15</v>
      </c>
      <c r="J275" s="1" t="str">
        <f t="shared" si="28"/>
        <v>CmprTimesMore</v>
      </c>
      <c r="K275" s="12">
        <f t="shared" si="29"/>
        <v>0.11</v>
      </c>
      <c r="L275" s="12">
        <f t="shared" si="30"/>
        <v>0.08571428571428572</v>
      </c>
      <c r="M275" s="12">
        <f t="shared" si="31"/>
        <v>0</v>
      </c>
      <c r="N275" s="12">
        <f t="shared" si="32"/>
        <v>0.10256410256410256</v>
      </c>
      <c r="O275" s="12">
        <f t="shared" si="33"/>
        <v>0.14814814814814814</v>
      </c>
      <c r="P275" s="12">
        <f t="shared" si="34"/>
        <v>0.109375</v>
      </c>
      <c r="Q275" s="12">
        <f t="shared" si="35"/>
        <v>0.1271186440677966</v>
      </c>
    </row>
    <row r="276" spans="1:17" ht="14.25">
      <c r="A276" s="1" t="s">
        <v>1009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f t="shared" si="27"/>
        <v>0</v>
      </c>
      <c r="J276" s="1" t="str">
        <f t="shared" si="28"/>
        <v>Attrib%</v>
      </c>
      <c r="K276" s="12">
        <f t="shared" si="29"/>
        <v>0</v>
      </c>
      <c r="L276" s="12">
        <f t="shared" si="30"/>
        <v>0</v>
      </c>
      <c r="M276" s="12">
        <f t="shared" si="31"/>
        <v>0</v>
      </c>
      <c r="N276" s="12">
        <f t="shared" si="32"/>
        <v>0</v>
      </c>
      <c r="O276" s="12">
        <f t="shared" si="33"/>
        <v>0</v>
      </c>
      <c r="P276" s="12">
        <f t="shared" si="34"/>
        <v>0</v>
      </c>
      <c r="Q276" s="12">
        <f t="shared" si="35"/>
        <v>0</v>
      </c>
    </row>
    <row r="277" spans="1:17" ht="14.25">
      <c r="A277" s="1" t="s">
        <v>1010</v>
      </c>
      <c r="B277" s="1">
        <v>8</v>
      </c>
      <c r="C277" s="1">
        <v>4</v>
      </c>
      <c r="D277" s="1">
        <v>0</v>
      </c>
      <c r="E277" s="1">
        <v>0</v>
      </c>
      <c r="F277" s="1">
        <v>3</v>
      </c>
      <c r="G277" s="1">
        <v>1</v>
      </c>
      <c r="H277" s="1">
        <f t="shared" si="27"/>
        <v>4</v>
      </c>
      <c r="J277" s="1" t="str">
        <f t="shared" si="28"/>
        <v>CasesAttrib</v>
      </c>
      <c r="K277" s="12">
        <f t="shared" si="29"/>
        <v>0.04</v>
      </c>
      <c r="L277" s="12">
        <f t="shared" si="30"/>
        <v>0.11428571428571428</v>
      </c>
      <c r="M277" s="12">
        <f t="shared" si="31"/>
        <v>0</v>
      </c>
      <c r="N277" s="12">
        <f t="shared" si="32"/>
        <v>0</v>
      </c>
      <c r="O277" s="12">
        <f t="shared" si="33"/>
        <v>0.05555555555555555</v>
      </c>
      <c r="P277" s="12">
        <f t="shared" si="34"/>
        <v>0.015625</v>
      </c>
      <c r="Q277" s="12">
        <f t="shared" si="35"/>
        <v>0.03389830508474576</v>
      </c>
    </row>
    <row r="278" spans="1:17" ht="14.25">
      <c r="A278" s="1" t="s">
        <v>1011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f t="shared" si="27"/>
        <v>0</v>
      </c>
      <c r="J278" s="1" t="str">
        <f t="shared" si="28"/>
        <v>GrmrPercentiles</v>
      </c>
      <c r="K278" s="12">
        <f t="shared" si="29"/>
        <v>0</v>
      </c>
      <c r="L278" s="12">
        <f t="shared" si="30"/>
        <v>0</v>
      </c>
      <c r="M278" s="12">
        <f t="shared" si="31"/>
        <v>0</v>
      </c>
      <c r="N278" s="12">
        <f t="shared" si="32"/>
        <v>0</v>
      </c>
      <c r="O278" s="12">
        <f t="shared" si="33"/>
        <v>0</v>
      </c>
      <c r="P278" s="12">
        <f t="shared" si="34"/>
        <v>0</v>
      </c>
      <c r="Q278" s="12">
        <f t="shared" si="35"/>
        <v>0</v>
      </c>
    </row>
    <row r="279" spans="1:17" ht="14.25">
      <c r="A279" s="1" t="s">
        <v>1012</v>
      </c>
      <c r="B279" s="1">
        <v>82</v>
      </c>
      <c r="C279" s="1">
        <v>16</v>
      </c>
      <c r="D279" s="1">
        <v>3</v>
      </c>
      <c r="E279" s="1">
        <v>25</v>
      </c>
      <c r="F279" s="1">
        <v>15</v>
      </c>
      <c r="G279" s="1">
        <v>23</v>
      </c>
      <c r="H279" s="1">
        <f t="shared" si="27"/>
        <v>38</v>
      </c>
      <c r="J279" s="1" t="str">
        <f t="shared" si="28"/>
        <v>GrmrPercent</v>
      </c>
      <c r="K279" s="12">
        <f t="shared" si="29"/>
        <v>0.41</v>
      </c>
      <c r="L279" s="12">
        <f t="shared" si="30"/>
        <v>0.45714285714285713</v>
      </c>
      <c r="M279" s="12">
        <f t="shared" si="31"/>
        <v>0.375</v>
      </c>
      <c r="N279" s="12">
        <f t="shared" si="32"/>
        <v>0.6410256410256411</v>
      </c>
      <c r="O279" s="12">
        <f t="shared" si="33"/>
        <v>0.2777777777777778</v>
      </c>
      <c r="P279" s="12">
        <f t="shared" si="34"/>
        <v>0.359375</v>
      </c>
      <c r="Q279" s="12">
        <f t="shared" si="35"/>
        <v>0.3220338983050847</v>
      </c>
    </row>
    <row r="280" spans="1:17" ht="14.25">
      <c r="A280" s="1" t="s">
        <v>1013</v>
      </c>
      <c r="B280" s="1">
        <v>8</v>
      </c>
      <c r="C280" s="1">
        <v>1</v>
      </c>
      <c r="D280" s="1">
        <v>0</v>
      </c>
      <c r="E280" s="1">
        <v>3</v>
      </c>
      <c r="F280" s="1">
        <v>3</v>
      </c>
      <c r="G280" s="1">
        <v>1</v>
      </c>
      <c r="H280" s="1">
        <f t="shared" si="27"/>
        <v>4</v>
      </c>
      <c r="J280" s="1" t="str">
        <f t="shared" si="28"/>
        <v>GrmrPercentage</v>
      </c>
      <c r="K280" s="12">
        <f t="shared" si="29"/>
        <v>0.04</v>
      </c>
      <c r="L280" s="12">
        <f t="shared" si="30"/>
        <v>0.02857142857142857</v>
      </c>
      <c r="M280" s="12">
        <f t="shared" si="31"/>
        <v>0</v>
      </c>
      <c r="N280" s="12">
        <f t="shared" si="32"/>
        <v>0.07692307692307693</v>
      </c>
      <c r="O280" s="12">
        <f t="shared" si="33"/>
        <v>0.05555555555555555</v>
      </c>
      <c r="P280" s="12">
        <f t="shared" si="34"/>
        <v>0.015625</v>
      </c>
      <c r="Q280" s="12">
        <f t="shared" si="35"/>
        <v>0.03389830508474576</v>
      </c>
    </row>
    <row r="281" spans="1:17" ht="14.25">
      <c r="A281" s="1" t="s">
        <v>1014</v>
      </c>
      <c r="B281" s="1">
        <v>34</v>
      </c>
      <c r="C281" s="1">
        <v>2</v>
      </c>
      <c r="D281" s="1">
        <v>1</v>
      </c>
      <c r="E281" s="1">
        <v>5</v>
      </c>
      <c r="F281" s="1">
        <v>11</v>
      </c>
      <c r="G281" s="1">
        <v>15</v>
      </c>
      <c r="H281" s="1">
        <f t="shared" si="27"/>
        <v>26</v>
      </c>
      <c r="J281" s="1" t="str">
        <f t="shared" si="28"/>
        <v>GrmrRate</v>
      </c>
      <c r="K281" s="12">
        <f t="shared" si="29"/>
        <v>0.17</v>
      </c>
      <c r="L281" s="12">
        <f t="shared" si="30"/>
        <v>0.05714285714285714</v>
      </c>
      <c r="M281" s="12">
        <f t="shared" si="31"/>
        <v>0.125</v>
      </c>
      <c r="N281" s="12">
        <f t="shared" si="32"/>
        <v>0.1282051282051282</v>
      </c>
      <c r="O281" s="12">
        <f t="shared" si="33"/>
        <v>0.2037037037037037</v>
      </c>
      <c r="P281" s="12">
        <f t="shared" si="34"/>
        <v>0.234375</v>
      </c>
      <c r="Q281" s="12">
        <f t="shared" si="35"/>
        <v>0.22033898305084745</v>
      </c>
    </row>
    <row r="282" spans="1:17" ht="14.25">
      <c r="A282" s="1" t="s">
        <v>1015</v>
      </c>
      <c r="B282" s="1">
        <v>33</v>
      </c>
      <c r="C282" s="1">
        <v>5</v>
      </c>
      <c r="D282" s="1">
        <v>0</v>
      </c>
      <c r="E282" s="1">
        <v>9</v>
      </c>
      <c r="F282" s="1">
        <v>6</v>
      </c>
      <c r="G282" s="1">
        <v>13</v>
      </c>
      <c r="H282" s="1">
        <f t="shared" si="27"/>
        <v>19</v>
      </c>
      <c r="J282" s="1" t="str">
        <f t="shared" si="28"/>
        <v>GrmrLikely</v>
      </c>
      <c r="K282" s="12">
        <f t="shared" si="29"/>
        <v>0.165</v>
      </c>
      <c r="L282" s="12">
        <f t="shared" si="30"/>
        <v>0.14285714285714285</v>
      </c>
      <c r="M282" s="12">
        <f t="shared" si="31"/>
        <v>0</v>
      </c>
      <c r="N282" s="12">
        <f t="shared" si="32"/>
        <v>0.23076923076923078</v>
      </c>
      <c r="O282" s="12">
        <f t="shared" si="33"/>
        <v>0.1111111111111111</v>
      </c>
      <c r="P282" s="12">
        <f t="shared" si="34"/>
        <v>0.203125</v>
      </c>
      <c r="Q282" s="12">
        <f t="shared" si="35"/>
        <v>0.16101694915254236</v>
      </c>
    </row>
    <row r="283" spans="1:17" ht="14.25">
      <c r="A283" s="1" t="s">
        <v>1016</v>
      </c>
      <c r="B283" s="1">
        <v>29</v>
      </c>
      <c r="C283" s="1">
        <v>1</v>
      </c>
      <c r="D283" s="1">
        <v>0</v>
      </c>
      <c r="E283" s="1">
        <v>0</v>
      </c>
      <c r="F283" s="1">
        <v>9</v>
      </c>
      <c r="G283" s="1">
        <v>19</v>
      </c>
      <c r="H283" s="1">
        <f t="shared" si="27"/>
        <v>28</v>
      </c>
      <c r="J283" s="1" t="str">
        <f t="shared" si="28"/>
        <v>GrmrChance</v>
      </c>
      <c r="K283" s="12">
        <f t="shared" si="29"/>
        <v>0.145</v>
      </c>
      <c r="L283" s="12">
        <f t="shared" si="30"/>
        <v>0.02857142857142857</v>
      </c>
      <c r="M283" s="12">
        <f t="shared" si="31"/>
        <v>0</v>
      </c>
      <c r="N283" s="12">
        <f t="shared" si="32"/>
        <v>0</v>
      </c>
      <c r="O283" s="12">
        <f t="shared" si="33"/>
        <v>0.16666666666666666</v>
      </c>
      <c r="P283" s="12">
        <f t="shared" si="34"/>
        <v>0.296875</v>
      </c>
      <c r="Q283" s="12">
        <f t="shared" si="35"/>
        <v>0.23728813559322035</v>
      </c>
    </row>
    <row r="284" spans="1:17" ht="14.25">
      <c r="A284" s="1" t="s">
        <v>1017</v>
      </c>
      <c r="B284" s="1">
        <v>25</v>
      </c>
      <c r="C284" s="1">
        <v>2</v>
      </c>
      <c r="D284" s="1">
        <v>2</v>
      </c>
      <c r="E284" s="1">
        <v>10</v>
      </c>
      <c r="F284" s="1">
        <v>3</v>
      </c>
      <c r="G284" s="1">
        <v>8</v>
      </c>
      <c r="H284" s="1">
        <f t="shared" si="27"/>
        <v>11</v>
      </c>
      <c r="J284" s="1" t="str">
        <f t="shared" si="28"/>
        <v>GrmrRatio</v>
      </c>
      <c r="K284" s="12">
        <f t="shared" si="29"/>
        <v>0.125</v>
      </c>
      <c r="L284" s="12">
        <f t="shared" si="30"/>
        <v>0.05714285714285714</v>
      </c>
      <c r="M284" s="12">
        <f t="shared" si="31"/>
        <v>0.25</v>
      </c>
      <c r="N284" s="12">
        <f t="shared" si="32"/>
        <v>0.2564102564102564</v>
      </c>
      <c r="O284" s="12">
        <f t="shared" si="33"/>
        <v>0.05555555555555555</v>
      </c>
      <c r="P284" s="12">
        <f t="shared" si="34"/>
        <v>0.125</v>
      </c>
      <c r="Q284" s="12">
        <f t="shared" si="35"/>
        <v>0.09322033898305085</v>
      </c>
    </row>
    <row r="285" spans="1:17" ht="14.25">
      <c r="A285" s="1" t="s">
        <v>1018</v>
      </c>
      <c r="B285" s="1">
        <v>1</v>
      </c>
      <c r="C285" s="1">
        <v>0</v>
      </c>
      <c r="D285" s="1">
        <v>0</v>
      </c>
      <c r="E285" s="1">
        <v>0</v>
      </c>
      <c r="F285" s="1">
        <v>0</v>
      </c>
      <c r="G285" s="1">
        <v>1</v>
      </c>
      <c r="H285" s="1">
        <f t="shared" si="27"/>
        <v>1</v>
      </c>
      <c r="J285" s="1" t="str">
        <f t="shared" si="28"/>
        <v>GrmrRateChg</v>
      </c>
      <c r="K285" s="12">
        <f t="shared" si="29"/>
        <v>0.005</v>
      </c>
      <c r="L285" s="12">
        <f t="shared" si="30"/>
        <v>0</v>
      </c>
      <c r="M285" s="12">
        <f t="shared" si="31"/>
        <v>0</v>
      </c>
      <c r="N285" s="12">
        <f t="shared" si="32"/>
        <v>0</v>
      </c>
      <c r="O285" s="12">
        <f t="shared" si="33"/>
        <v>0</v>
      </c>
      <c r="P285" s="12">
        <f t="shared" si="34"/>
        <v>0.015625</v>
      </c>
      <c r="Q285" s="12">
        <f t="shared" si="35"/>
        <v>0.00847457627118644</v>
      </c>
    </row>
    <row r="286" spans="1:17" ht="14.25">
      <c r="A286" s="1" t="s">
        <v>1019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f t="shared" si="27"/>
        <v>0</v>
      </c>
      <c r="J286" s="1" t="str">
        <f t="shared" si="28"/>
        <v>ExplainedBy</v>
      </c>
      <c r="K286" s="12">
        <f t="shared" si="29"/>
        <v>0</v>
      </c>
      <c r="L286" s="12">
        <f t="shared" si="30"/>
        <v>0</v>
      </c>
      <c r="M286" s="12">
        <f t="shared" si="31"/>
        <v>0</v>
      </c>
      <c r="N286" s="12">
        <f t="shared" si="32"/>
        <v>0</v>
      </c>
      <c r="O286" s="12">
        <f t="shared" si="33"/>
        <v>0</v>
      </c>
      <c r="P286" s="12">
        <f t="shared" si="34"/>
        <v>0</v>
      </c>
      <c r="Q286" s="12">
        <f t="shared" si="35"/>
        <v>0</v>
      </c>
    </row>
    <row r="287" spans="1:17" ht="14.25">
      <c r="A287" s="1" t="s">
        <v>1020</v>
      </c>
      <c r="B287" s="1">
        <v>13</v>
      </c>
      <c r="C287" s="1">
        <v>2</v>
      </c>
      <c r="D287" s="1">
        <v>0</v>
      </c>
      <c r="E287" s="1">
        <v>2</v>
      </c>
      <c r="F287" s="1">
        <v>6</v>
      </c>
      <c r="G287" s="1">
        <v>3</v>
      </c>
      <c r="H287" s="1">
        <f aca="true" t="shared" si="36" ref="H287:H302">G287+F287</f>
        <v>9</v>
      </c>
      <c r="J287" s="1" t="str">
        <f t="shared" si="28"/>
        <v>AttributableTo</v>
      </c>
      <c r="K287" s="12">
        <f t="shared" si="29"/>
        <v>0.065</v>
      </c>
      <c r="L287" s="12">
        <f t="shared" si="30"/>
        <v>0.05714285714285714</v>
      </c>
      <c r="M287" s="12">
        <f t="shared" si="31"/>
        <v>0</v>
      </c>
      <c r="N287" s="12">
        <f t="shared" si="32"/>
        <v>0.05128205128205128</v>
      </c>
      <c r="O287" s="12">
        <f t="shared" si="33"/>
        <v>0.1111111111111111</v>
      </c>
      <c r="P287" s="12">
        <f t="shared" si="34"/>
        <v>0.046875</v>
      </c>
      <c r="Q287" s="12">
        <f t="shared" si="35"/>
        <v>0.07627118644067797</v>
      </c>
    </row>
    <row r="288" spans="1:17" ht="14.25">
      <c r="A288" s="1" t="s">
        <v>1021</v>
      </c>
      <c r="B288" s="1">
        <v>15</v>
      </c>
      <c r="C288" s="1">
        <v>1</v>
      </c>
      <c r="D288" s="1">
        <v>0</v>
      </c>
      <c r="E288" s="1">
        <v>0</v>
      </c>
      <c r="F288" s="1">
        <v>5</v>
      </c>
      <c r="G288" s="1">
        <v>9</v>
      </c>
      <c r="H288" s="1">
        <f t="shared" si="36"/>
        <v>14</v>
      </c>
      <c r="J288" s="1" t="str">
        <f t="shared" si="28"/>
        <v>RR&gt;2</v>
      </c>
      <c r="K288" s="12">
        <f t="shared" si="29"/>
        <v>0.075</v>
      </c>
      <c r="L288" s="12">
        <f t="shared" si="30"/>
        <v>0.02857142857142857</v>
      </c>
      <c r="M288" s="12">
        <f t="shared" si="31"/>
        <v>0</v>
      </c>
      <c r="N288" s="12">
        <f t="shared" si="32"/>
        <v>0</v>
      </c>
      <c r="O288" s="12">
        <f t="shared" si="33"/>
        <v>0.09259259259259259</v>
      </c>
      <c r="P288" s="12">
        <f t="shared" si="34"/>
        <v>0.140625</v>
      </c>
      <c r="Q288" s="12">
        <f t="shared" si="35"/>
        <v>0.11864406779661017</v>
      </c>
    </row>
    <row r="289" spans="1:17" ht="14.25">
      <c r="A289" s="1" t="s">
        <v>1022</v>
      </c>
      <c r="B289" s="1">
        <v>98</v>
      </c>
      <c r="C289" s="1">
        <v>9</v>
      </c>
      <c r="D289" s="1">
        <v>2</v>
      </c>
      <c r="E289" s="1">
        <v>22</v>
      </c>
      <c r="F289" s="1">
        <v>25</v>
      </c>
      <c r="G289" s="1">
        <v>40</v>
      </c>
      <c r="H289" s="1">
        <f t="shared" si="36"/>
        <v>65</v>
      </c>
      <c r="J289" s="1" t="str">
        <f t="shared" si="28"/>
        <v>UsesSample</v>
      </c>
      <c r="K289" s="12">
        <f t="shared" si="29"/>
        <v>0.49</v>
      </c>
      <c r="L289" s="12">
        <f t="shared" si="30"/>
        <v>0.2571428571428571</v>
      </c>
      <c r="M289" s="12">
        <f t="shared" si="31"/>
        <v>0.25</v>
      </c>
      <c r="N289" s="12">
        <f t="shared" si="32"/>
        <v>0.5641025641025641</v>
      </c>
      <c r="O289" s="12">
        <f t="shared" si="33"/>
        <v>0.46296296296296297</v>
      </c>
      <c r="P289" s="12">
        <f t="shared" si="34"/>
        <v>0.625</v>
      </c>
      <c r="Q289" s="12">
        <f t="shared" si="35"/>
        <v>0.5508474576271186</v>
      </c>
    </row>
    <row r="290" spans="1:17" ht="14.25">
      <c r="A290" s="1" t="s">
        <v>1023</v>
      </c>
      <c r="B290" s="1">
        <v>89</v>
      </c>
      <c r="C290" s="1">
        <v>9</v>
      </c>
      <c r="D290" s="1">
        <v>1</v>
      </c>
      <c r="E290" s="1">
        <v>22</v>
      </c>
      <c r="F290" s="1">
        <v>20</v>
      </c>
      <c r="G290" s="1">
        <v>37</v>
      </c>
      <c r="H290" s="1">
        <f t="shared" si="36"/>
        <v>57</v>
      </c>
      <c r="J290" s="1" t="str">
        <f aca="true" t="shared" si="37" ref="J290:J302">+A290</f>
        <v>SampleSize</v>
      </c>
      <c r="K290" s="12">
        <f aca="true" t="shared" si="38" ref="K290:K302">B290/K$221</f>
        <v>0.445</v>
      </c>
      <c r="L290" s="12">
        <f aca="true" t="shared" si="39" ref="L290:L302">C290/L$221</f>
        <v>0.2571428571428571</v>
      </c>
      <c r="M290" s="12">
        <f aca="true" t="shared" si="40" ref="M290:M302">D290/M$221</f>
        <v>0.125</v>
      </c>
      <c r="N290" s="12">
        <f aca="true" t="shared" si="41" ref="N290:N302">E290/N$221</f>
        <v>0.5641025641025641</v>
      </c>
      <c r="O290" s="12">
        <f aca="true" t="shared" si="42" ref="O290:O302">F290/O$221</f>
        <v>0.37037037037037035</v>
      </c>
      <c r="P290" s="12">
        <f aca="true" t="shared" si="43" ref="P290:P302">G290/P$221</f>
        <v>0.578125</v>
      </c>
      <c r="Q290" s="12">
        <f aca="true" t="shared" si="44" ref="Q290:Q302">H290/Q$221</f>
        <v>0.4830508474576271</v>
      </c>
    </row>
    <row r="291" spans="1:17" ht="14.25">
      <c r="A291" s="1" t="s">
        <v>1024</v>
      </c>
      <c r="B291" s="1">
        <v>2</v>
      </c>
      <c r="C291" s="1">
        <v>0</v>
      </c>
      <c r="D291" s="1">
        <v>0</v>
      </c>
      <c r="E291" s="1">
        <v>1</v>
      </c>
      <c r="F291" s="1">
        <v>1</v>
      </c>
      <c r="G291" s="1">
        <v>0</v>
      </c>
      <c r="H291" s="1">
        <f t="shared" si="36"/>
        <v>1</v>
      </c>
      <c r="J291" s="1" t="str">
        <f t="shared" si="37"/>
        <v>Randomness</v>
      </c>
      <c r="K291" s="12">
        <f t="shared" si="38"/>
        <v>0.01</v>
      </c>
      <c r="L291" s="12">
        <f t="shared" si="39"/>
        <v>0</v>
      </c>
      <c r="M291" s="12">
        <f t="shared" si="40"/>
        <v>0</v>
      </c>
      <c r="N291" s="12">
        <f t="shared" si="41"/>
        <v>0.02564102564102564</v>
      </c>
      <c r="O291" s="12">
        <f t="shared" si="42"/>
        <v>0.018518518518518517</v>
      </c>
      <c r="P291" s="12">
        <f t="shared" si="43"/>
        <v>0</v>
      </c>
      <c r="Q291" s="12">
        <f t="shared" si="44"/>
        <v>0.00847457627118644</v>
      </c>
    </row>
    <row r="292" spans="1:17" ht="14.25">
      <c r="A292" s="1" t="s">
        <v>1025</v>
      </c>
      <c r="B292" s="1">
        <v>20</v>
      </c>
      <c r="C292" s="1">
        <v>0</v>
      </c>
      <c r="D292" s="1">
        <v>0</v>
      </c>
      <c r="E292" s="1">
        <v>3</v>
      </c>
      <c r="F292" s="1">
        <v>5</v>
      </c>
      <c r="G292" s="1">
        <v>12</v>
      </c>
      <c r="H292" s="1">
        <f t="shared" si="36"/>
        <v>17</v>
      </c>
      <c r="J292" s="1" t="str">
        <f t="shared" si="37"/>
        <v>"Significant"</v>
      </c>
      <c r="K292" s="12">
        <f t="shared" si="38"/>
        <v>0.1</v>
      </c>
      <c r="L292" s="12">
        <f t="shared" si="39"/>
        <v>0</v>
      </c>
      <c r="M292" s="12">
        <f t="shared" si="40"/>
        <v>0</v>
      </c>
      <c r="N292" s="12">
        <f t="shared" si="41"/>
        <v>0.07692307692307693</v>
      </c>
      <c r="O292" s="12">
        <f t="shared" si="42"/>
        <v>0.09259259259259259</v>
      </c>
      <c r="P292" s="12">
        <f t="shared" si="43"/>
        <v>0.1875</v>
      </c>
      <c r="Q292" s="12">
        <f t="shared" si="44"/>
        <v>0.1440677966101695</v>
      </c>
    </row>
    <row r="293" spans="1:17" ht="14.25">
      <c r="A293" s="1" t="s">
        <v>1026</v>
      </c>
      <c r="B293" s="1">
        <v>13</v>
      </c>
      <c r="C293" s="1">
        <v>2</v>
      </c>
      <c r="D293" s="1">
        <v>0</v>
      </c>
      <c r="E293" s="1">
        <v>10</v>
      </c>
      <c r="F293" s="1">
        <v>1</v>
      </c>
      <c r="G293" s="1">
        <v>0</v>
      </c>
      <c r="H293" s="1">
        <f t="shared" si="36"/>
        <v>1</v>
      </c>
      <c r="J293" s="1" t="str">
        <f t="shared" si="37"/>
        <v>RandomSample</v>
      </c>
      <c r="K293" s="12">
        <f t="shared" si="38"/>
        <v>0.065</v>
      </c>
      <c r="L293" s="12">
        <f t="shared" si="39"/>
        <v>0.05714285714285714</v>
      </c>
      <c r="M293" s="12">
        <f t="shared" si="40"/>
        <v>0</v>
      </c>
      <c r="N293" s="12">
        <f t="shared" si="41"/>
        <v>0.2564102564102564</v>
      </c>
      <c r="O293" s="12">
        <f t="shared" si="42"/>
        <v>0.018518518518518517</v>
      </c>
      <c r="P293" s="12">
        <f t="shared" si="43"/>
        <v>0</v>
      </c>
      <c r="Q293" s="12">
        <f t="shared" si="44"/>
        <v>0.00847457627118644</v>
      </c>
    </row>
    <row r="294" spans="1:17" ht="14.25">
      <c r="A294" s="1" t="s">
        <v>1027</v>
      </c>
      <c r="B294" s="1">
        <v>19</v>
      </c>
      <c r="C294" s="1">
        <v>2</v>
      </c>
      <c r="D294" s="1">
        <v>0</v>
      </c>
      <c r="E294" s="1">
        <v>17</v>
      </c>
      <c r="F294" s="1">
        <v>0</v>
      </c>
      <c r="G294" s="1">
        <v>0</v>
      </c>
      <c r="H294" s="1">
        <f t="shared" si="36"/>
        <v>0</v>
      </c>
      <c r="J294" s="1" t="str">
        <f t="shared" si="37"/>
        <v>MarginOfError</v>
      </c>
      <c r="K294" s="12">
        <f t="shared" si="38"/>
        <v>0.095</v>
      </c>
      <c r="L294" s="12">
        <f t="shared" si="39"/>
        <v>0.05714285714285714</v>
      </c>
      <c r="M294" s="12">
        <f t="shared" si="40"/>
        <v>0</v>
      </c>
      <c r="N294" s="12">
        <f t="shared" si="41"/>
        <v>0.4358974358974359</v>
      </c>
      <c r="O294" s="12">
        <f t="shared" si="42"/>
        <v>0</v>
      </c>
      <c r="P294" s="12">
        <f t="shared" si="43"/>
        <v>0</v>
      </c>
      <c r="Q294" s="12">
        <f t="shared" si="44"/>
        <v>0</v>
      </c>
    </row>
    <row r="295" spans="1:17" ht="14.25">
      <c r="A295" s="1" t="s">
        <v>1028</v>
      </c>
      <c r="B295" s="1">
        <v>2</v>
      </c>
      <c r="C295" s="1">
        <v>0</v>
      </c>
      <c r="D295" s="1">
        <v>0</v>
      </c>
      <c r="E295" s="1">
        <v>2</v>
      </c>
      <c r="F295" s="1">
        <v>0</v>
      </c>
      <c r="G295" s="1">
        <v>0</v>
      </c>
      <c r="H295" s="1">
        <f t="shared" si="36"/>
        <v>0</v>
      </c>
      <c r="J295" s="1" t="str">
        <f t="shared" si="37"/>
        <v>ConfIntrvl</v>
      </c>
      <c r="K295" s="12">
        <f t="shared" si="38"/>
        <v>0.01</v>
      </c>
      <c r="L295" s="12">
        <f t="shared" si="39"/>
        <v>0</v>
      </c>
      <c r="M295" s="12">
        <f t="shared" si="40"/>
        <v>0</v>
      </c>
      <c r="N295" s="12">
        <f t="shared" si="41"/>
        <v>0.05128205128205128</v>
      </c>
      <c r="O295" s="12">
        <f t="shared" si="42"/>
        <v>0</v>
      </c>
      <c r="P295" s="12">
        <f t="shared" si="43"/>
        <v>0</v>
      </c>
      <c r="Q295" s="12">
        <f t="shared" si="44"/>
        <v>0</v>
      </c>
    </row>
    <row r="296" spans="1:17" ht="14.25">
      <c r="A296" s="1" t="s">
        <v>1029</v>
      </c>
      <c r="B296" s="1">
        <v>2</v>
      </c>
      <c r="C296" s="1">
        <v>0</v>
      </c>
      <c r="D296" s="1">
        <v>0</v>
      </c>
      <c r="E296" s="1">
        <v>0</v>
      </c>
      <c r="F296" s="1">
        <v>1</v>
      </c>
      <c r="G296" s="1">
        <v>1</v>
      </c>
      <c r="H296" s="1">
        <f t="shared" si="36"/>
        <v>2</v>
      </c>
      <c r="J296" s="1" t="str">
        <f t="shared" si="37"/>
        <v>StatisticallySignificant</v>
      </c>
      <c r="K296" s="12">
        <f t="shared" si="38"/>
        <v>0.01</v>
      </c>
      <c r="L296" s="12">
        <f t="shared" si="39"/>
        <v>0</v>
      </c>
      <c r="M296" s="12">
        <f t="shared" si="40"/>
        <v>0</v>
      </c>
      <c r="N296" s="12">
        <f t="shared" si="41"/>
        <v>0</v>
      </c>
      <c r="O296" s="12">
        <f t="shared" si="42"/>
        <v>0.018518518518518517</v>
      </c>
      <c r="P296" s="12">
        <f t="shared" si="43"/>
        <v>0.015625</v>
      </c>
      <c r="Q296" s="12">
        <f t="shared" si="44"/>
        <v>0.01694915254237288</v>
      </c>
    </row>
    <row r="297" spans="1:17" ht="14.25">
      <c r="A297" s="1" t="s">
        <v>1030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f t="shared" si="36"/>
        <v>0</v>
      </c>
      <c r="J297" s="1" t="str">
        <f t="shared" si="37"/>
        <v>Pvalue</v>
      </c>
      <c r="K297" s="12">
        <f t="shared" si="38"/>
        <v>0</v>
      </c>
      <c r="L297" s="12">
        <f t="shared" si="39"/>
        <v>0</v>
      </c>
      <c r="M297" s="12">
        <f t="shared" si="40"/>
        <v>0</v>
      </c>
      <c r="N297" s="12">
        <f t="shared" si="41"/>
        <v>0</v>
      </c>
      <c r="O297" s="12">
        <f t="shared" si="42"/>
        <v>0</v>
      </c>
      <c r="P297" s="12">
        <f t="shared" si="43"/>
        <v>0</v>
      </c>
      <c r="Q297" s="12">
        <f t="shared" si="44"/>
        <v>0</v>
      </c>
    </row>
    <row r="298" spans="1:17" ht="14.25">
      <c r="A298" s="1" t="s">
        <v>1031</v>
      </c>
      <c r="B298" s="1">
        <v>5</v>
      </c>
      <c r="C298" s="1">
        <v>0</v>
      </c>
      <c r="D298" s="1">
        <v>3</v>
      </c>
      <c r="E298" s="1">
        <v>0</v>
      </c>
      <c r="F298" s="1">
        <v>0</v>
      </c>
      <c r="G298" s="1">
        <v>2</v>
      </c>
      <c r="H298" s="1">
        <f t="shared" si="36"/>
        <v>2</v>
      </c>
      <c r="J298" s="1" t="str">
        <f t="shared" si="37"/>
        <v>T1Error</v>
      </c>
      <c r="K298" s="12">
        <f t="shared" si="38"/>
        <v>0.025</v>
      </c>
      <c r="L298" s="12">
        <f t="shared" si="39"/>
        <v>0</v>
      </c>
      <c r="M298" s="12">
        <f t="shared" si="40"/>
        <v>0.375</v>
      </c>
      <c r="N298" s="12">
        <f t="shared" si="41"/>
        <v>0</v>
      </c>
      <c r="O298" s="12">
        <f t="shared" si="42"/>
        <v>0</v>
      </c>
      <c r="P298" s="12">
        <f t="shared" si="43"/>
        <v>0.03125</v>
      </c>
      <c r="Q298" s="12">
        <f t="shared" si="44"/>
        <v>0.01694915254237288</v>
      </c>
    </row>
    <row r="299" spans="1:17" ht="14.25">
      <c r="A299" s="1" t="s">
        <v>1032</v>
      </c>
      <c r="B299" s="1">
        <v>4</v>
      </c>
      <c r="C299" s="1">
        <v>0</v>
      </c>
      <c r="D299" s="1">
        <v>2</v>
      </c>
      <c r="E299" s="1">
        <v>0</v>
      </c>
      <c r="F299" s="1">
        <v>0</v>
      </c>
      <c r="G299" s="1">
        <v>2</v>
      </c>
      <c r="H299" s="1">
        <f t="shared" si="36"/>
        <v>2</v>
      </c>
      <c r="J299" s="1" t="str">
        <f t="shared" si="37"/>
        <v>T2Error</v>
      </c>
      <c r="K299" s="12">
        <f t="shared" si="38"/>
        <v>0.02</v>
      </c>
      <c r="L299" s="12">
        <f t="shared" si="39"/>
        <v>0</v>
      </c>
      <c r="M299" s="12">
        <f t="shared" si="40"/>
        <v>0.25</v>
      </c>
      <c r="N299" s="12">
        <f t="shared" si="41"/>
        <v>0</v>
      </c>
      <c r="O299" s="12">
        <f t="shared" si="42"/>
        <v>0</v>
      </c>
      <c r="P299" s="12">
        <f t="shared" si="43"/>
        <v>0.03125</v>
      </c>
      <c r="Q299" s="12">
        <f t="shared" si="44"/>
        <v>0.01694915254237288</v>
      </c>
    </row>
    <row r="300" spans="1:17" ht="14.25">
      <c r="A300" s="1" t="s">
        <v>1033</v>
      </c>
      <c r="B300" s="1">
        <v>24</v>
      </c>
      <c r="C300" s="1">
        <v>4</v>
      </c>
      <c r="D300" s="1">
        <v>0</v>
      </c>
      <c r="E300" s="1">
        <v>8</v>
      </c>
      <c r="F300" s="1">
        <v>3</v>
      </c>
      <c r="G300" s="1">
        <v>9</v>
      </c>
      <c r="H300" s="1">
        <f t="shared" si="36"/>
        <v>12</v>
      </c>
      <c r="J300" s="1" t="str">
        <f t="shared" si="37"/>
        <v>BiasSubject</v>
      </c>
      <c r="K300" s="12">
        <f t="shared" si="38"/>
        <v>0.12</v>
      </c>
      <c r="L300" s="12">
        <f t="shared" si="39"/>
        <v>0.11428571428571428</v>
      </c>
      <c r="M300" s="12">
        <f t="shared" si="40"/>
        <v>0</v>
      </c>
      <c r="N300" s="12">
        <f t="shared" si="41"/>
        <v>0.20512820512820512</v>
      </c>
      <c r="O300" s="12">
        <f t="shared" si="42"/>
        <v>0.05555555555555555</v>
      </c>
      <c r="P300" s="12">
        <f t="shared" si="43"/>
        <v>0.140625</v>
      </c>
      <c r="Q300" s="12">
        <f t="shared" si="44"/>
        <v>0.1016949152542373</v>
      </c>
    </row>
    <row r="301" spans="1:17" ht="14.25">
      <c r="A301" s="1" t="s">
        <v>1034</v>
      </c>
      <c r="B301" s="1">
        <v>25</v>
      </c>
      <c r="C301" s="1">
        <v>2</v>
      </c>
      <c r="D301" s="1">
        <v>1</v>
      </c>
      <c r="E301" s="1">
        <v>8</v>
      </c>
      <c r="F301" s="1">
        <v>5</v>
      </c>
      <c r="G301" s="1">
        <v>9</v>
      </c>
      <c r="H301" s="1">
        <f t="shared" si="36"/>
        <v>14</v>
      </c>
      <c r="J301" s="1" t="str">
        <f t="shared" si="37"/>
        <v>BiasMeasurement</v>
      </c>
      <c r="K301" s="12">
        <f t="shared" si="38"/>
        <v>0.125</v>
      </c>
      <c r="L301" s="12">
        <f t="shared" si="39"/>
        <v>0.05714285714285714</v>
      </c>
      <c r="M301" s="12">
        <f t="shared" si="40"/>
        <v>0.125</v>
      </c>
      <c r="N301" s="12">
        <f t="shared" si="41"/>
        <v>0.20512820512820512</v>
      </c>
      <c r="O301" s="12">
        <f t="shared" si="42"/>
        <v>0.09259259259259259</v>
      </c>
      <c r="P301" s="12">
        <f t="shared" si="43"/>
        <v>0.140625</v>
      </c>
      <c r="Q301" s="12">
        <f t="shared" si="44"/>
        <v>0.11864406779661017</v>
      </c>
    </row>
    <row r="302" spans="1:17" ht="14.25">
      <c r="A302" s="1" t="s">
        <v>1035</v>
      </c>
      <c r="B302" s="1">
        <v>8</v>
      </c>
      <c r="C302" s="1">
        <v>1</v>
      </c>
      <c r="D302" s="1">
        <v>0</v>
      </c>
      <c r="E302" s="1">
        <v>2</v>
      </c>
      <c r="F302" s="1">
        <v>2</v>
      </c>
      <c r="G302" s="1">
        <v>3</v>
      </c>
      <c r="H302" s="1">
        <f t="shared" si="36"/>
        <v>5</v>
      </c>
      <c r="J302" s="1" t="str">
        <f t="shared" si="37"/>
        <v>BiasSampling</v>
      </c>
      <c r="K302" s="12">
        <f t="shared" si="38"/>
        <v>0.04</v>
      </c>
      <c r="L302" s="12">
        <f t="shared" si="39"/>
        <v>0.02857142857142857</v>
      </c>
      <c r="M302" s="12">
        <f t="shared" si="40"/>
        <v>0</v>
      </c>
      <c r="N302" s="12">
        <f t="shared" si="41"/>
        <v>0.05128205128205128</v>
      </c>
      <c r="O302" s="12">
        <f t="shared" si="42"/>
        <v>0.037037037037037035</v>
      </c>
      <c r="P302" s="12">
        <f t="shared" si="43"/>
        <v>0.046875</v>
      </c>
      <c r="Q302" s="12">
        <f t="shared" si="44"/>
        <v>0.0423728813559322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0"/>
  <sheetViews>
    <sheetView workbookViewId="0" topLeftCell="A196">
      <selection activeCell="G203" sqref="G203"/>
    </sheetView>
  </sheetViews>
  <sheetFormatPr defaultColWidth="9.140625" defaultRowHeight="15"/>
  <sheetData>
    <row r="2" spans="2:6" ht="14.25">
      <c r="B2" s="6" t="s">
        <v>1054</v>
      </c>
      <c r="F2" t="str">
        <f>IF(B2&lt;&gt;"",B2&amp;";","")</f>
        <v>"writing style";</v>
      </c>
    </row>
    <row r="3" spans="2:6" ht="14.25">
      <c r="B3" s="6" t="s">
        <v>1066</v>
      </c>
      <c r="F3" t="str">
        <f aca="true" t="shared" si="0" ref="F3:F66">IF(B3&lt;&gt;"",B3&amp;";","")</f>
        <v>overweight, obese, BMI,;</v>
      </c>
    </row>
    <row r="4" spans="2:6" ht="14.25">
      <c r="B4" s="6" t="s">
        <v>1076</v>
      </c>
      <c r="F4" t="str">
        <f t="shared" si="0"/>
        <v>"affordability index", unaffordable;</v>
      </c>
    </row>
    <row r="5" spans="2:6" ht="14.25">
      <c r="B5" s="6" t="s">
        <v>1065</v>
      </c>
      <c r="F5">
        <f t="shared" si="0"/>
      </c>
    </row>
    <row r="6" spans="2:6" ht="14.25">
      <c r="B6" s="6" t="s">
        <v>1096</v>
      </c>
      <c r="F6" t="str">
        <f t="shared" si="0"/>
        <v>reasoning, verbal, mathematical, IQ;</v>
      </c>
    </row>
    <row r="7" spans="2:6" ht="14.25">
      <c r="B7" s="6" t="s">
        <v>1106</v>
      </c>
      <c r="F7" t="str">
        <f t="shared" si="0"/>
        <v>"heart attack", "cardiac arrest";</v>
      </c>
    </row>
    <row r="8" spans="2:6" ht="14.25">
      <c r="B8" s="6" t="s">
        <v>1116</v>
      </c>
      <c r="F8" t="str">
        <f t="shared" si="0"/>
        <v>prayer, work, complications,;</v>
      </c>
    </row>
    <row r="9" spans="2:6" ht="14.25">
      <c r="B9" s="6" t="s">
        <v>1121</v>
      </c>
      <c r="F9" t="str">
        <f t="shared" si="0"/>
        <v>accidents and injuries in work zones;</v>
      </c>
    </row>
    <row r="10" spans="2:6" ht="14.25">
      <c r="B10" s="6" t="s">
        <v>1065</v>
      </c>
      <c r="F10">
        <f t="shared" si="0"/>
      </c>
    </row>
    <row r="11" spans="2:6" ht="14.25">
      <c r="B11" s="6" t="s">
        <v>1137</v>
      </c>
      <c r="F11" t="str">
        <f t="shared" si="0"/>
        <v>TV watching, use;</v>
      </c>
    </row>
    <row r="12" spans="2:6" ht="14.25">
      <c r="B12" s="6" t="s">
        <v>1142</v>
      </c>
      <c r="F12" t="str">
        <f t="shared" si="0"/>
        <v>DNA evidence;</v>
      </c>
    </row>
    <row r="13" spans="2:6" ht="14.25">
      <c r="B13" s="6" t="s">
        <v>1152</v>
      </c>
      <c r="F13" t="str">
        <f t="shared" si="0"/>
        <v>excessive activity, inattention, ATD;</v>
      </c>
    </row>
    <row r="14" spans="2:6" ht="14.25">
      <c r="B14" s="6" t="s">
        <v>1158</v>
      </c>
      <c r="F14" t="str">
        <f t="shared" si="0"/>
        <v>paternal discrepancy;</v>
      </c>
    </row>
    <row r="15" spans="2:6" ht="14.25">
      <c r="B15" s="6" t="s">
        <v>1065</v>
      </c>
      <c r="F15">
        <f t="shared" si="0"/>
      </c>
    </row>
    <row r="16" spans="2:6" ht="14.25">
      <c r="B16" s="6" t="s">
        <v>1173</v>
      </c>
      <c r="F16" t="str">
        <f t="shared" si="0"/>
        <v>deficit;</v>
      </c>
    </row>
    <row r="17" spans="2:6" ht="14.25">
      <c r="B17" s="6" t="s">
        <v>1065</v>
      </c>
      <c r="F17">
        <f t="shared" si="0"/>
      </c>
    </row>
    <row r="18" spans="2:6" ht="14.25">
      <c r="B18" s="6" t="s">
        <v>1065</v>
      </c>
      <c r="F18">
        <f t="shared" si="0"/>
      </c>
    </row>
    <row r="19" spans="2:6" ht="14.25">
      <c r="B19" s="6" t="s">
        <v>1193</v>
      </c>
      <c r="F19" t="str">
        <f t="shared" si="0"/>
        <v>stacked;</v>
      </c>
    </row>
    <row r="20" spans="2:6" ht="14.25">
      <c r="B20" s="6" t="s">
        <v>1202</v>
      </c>
      <c r="F20" t="str">
        <f t="shared" si="0"/>
        <v>withdrawal symptoms, severity;</v>
      </c>
    </row>
    <row r="21" spans="2:6" ht="14.25">
      <c r="B21" s="6" t="s">
        <v>1212</v>
      </c>
      <c r="F21" t="str">
        <f t="shared" si="0"/>
        <v>natural painkilling endorphins;</v>
      </c>
    </row>
    <row r="22" spans="2:6" ht="14.25">
      <c r="B22" s="6" t="s">
        <v>1222</v>
      </c>
      <c r="F22" t="str">
        <f t="shared" si="0"/>
        <v>drove dangerously;</v>
      </c>
    </row>
    <row r="23" spans="2:6" ht="14.25">
      <c r="B23" s="6" t="s">
        <v>89</v>
      </c>
      <c r="F23" t="str">
        <f t="shared" si="0"/>
        <v>tumor in nerve connecting the ear to the brain;</v>
      </c>
    </row>
    <row r="24" spans="2:6" ht="14.25">
      <c r="B24" s="6" t="s">
        <v>1237</v>
      </c>
      <c r="F24" t="str">
        <f t="shared" si="0"/>
        <v>99% identical;</v>
      </c>
    </row>
    <row r="25" spans="2:6" ht="14.25">
      <c r="B25" s="6" t="s">
        <v>1245</v>
      </c>
      <c r="F25" t="str">
        <f t="shared" si="0"/>
        <v>asthma, persistent asthma, lung function;</v>
      </c>
    </row>
    <row r="26" spans="2:6" ht="14.25">
      <c r="B26" s="6" t="s">
        <v>1065</v>
      </c>
      <c r="F26">
        <f t="shared" si="0"/>
      </c>
    </row>
    <row r="27" spans="2:6" ht="14.25">
      <c r="B27" s="6" t="s">
        <v>1065</v>
      </c>
      <c r="F27">
        <f t="shared" si="0"/>
      </c>
    </row>
    <row r="28" spans="2:6" ht="14.25">
      <c r="B28" s="6" t="s">
        <v>88</v>
      </c>
      <c r="F28" t="str">
        <f t="shared" si="0"/>
        <v>dementia, mental decline, rate of decline;</v>
      </c>
    </row>
    <row r="29" spans="2:6" ht="14.25">
      <c r="B29" s="6" t="s">
        <v>1278</v>
      </c>
      <c r="F29" t="str">
        <f t="shared" si="0"/>
        <v>SIDS, death due to accidental suffocation;</v>
      </c>
    </row>
    <row r="30" spans="2:6" ht="14.25">
      <c r="B30" s="6" t="s">
        <v>1065</v>
      </c>
      <c r="F30">
        <f t="shared" si="0"/>
      </c>
    </row>
    <row r="31" spans="2:6" ht="14.25">
      <c r="B31" s="6" t="s">
        <v>1065</v>
      </c>
      <c r="F31">
        <f t="shared" si="0"/>
      </c>
    </row>
    <row r="32" spans="2:6" ht="14.25">
      <c r="B32" s="6" t="s">
        <v>1065</v>
      </c>
      <c r="F32">
        <f t="shared" si="0"/>
      </c>
    </row>
    <row r="33" spans="2:6" ht="14.25">
      <c r="B33" s="6" t="s">
        <v>87</v>
      </c>
      <c r="F33" t="str">
        <f t="shared" si="0"/>
        <v>very low-income families, gap, very big gap;</v>
      </c>
    </row>
    <row r="34" spans="2:6" ht="14.25">
      <c r="B34" s="6" t="s">
        <v>1065</v>
      </c>
      <c r="F34">
        <f t="shared" si="0"/>
      </c>
    </row>
    <row r="35" spans="2:6" ht="14.25">
      <c r="B35" s="6" t="s">
        <v>1319</v>
      </c>
      <c r="F35" t="str">
        <f t="shared" si="0"/>
        <v>poor mental functioning, alcoholic, smoker, speed;</v>
      </c>
    </row>
    <row r="36" spans="2:6" ht="14.25">
      <c r="B36" s="6" t="s">
        <v>1065</v>
      </c>
      <c r="F36">
        <f t="shared" si="0"/>
      </c>
    </row>
    <row r="37" spans="2:6" ht="14.25">
      <c r="B37" s="6" t="s">
        <v>1065</v>
      </c>
      <c r="F37">
        <f t="shared" si="0"/>
      </c>
    </row>
    <row r="38" spans="2:6" ht="14.25">
      <c r="B38" s="6" t="s">
        <v>1345</v>
      </c>
      <c r="F38" t="str">
        <f t="shared" si="0"/>
        <v>low incidence, alarming rise, most pronounced,;</v>
      </c>
    </row>
    <row r="39" spans="2:6" ht="14.25">
      <c r="B39" s="6" t="s">
        <v>1351</v>
      </c>
      <c r="F39" t="str">
        <f t="shared" si="0"/>
        <v>beached;</v>
      </c>
    </row>
    <row r="40" spans="2:6" ht="14.25">
      <c r="B40" s="6" t="s">
        <v>86</v>
      </c>
      <c r="F40" t="str">
        <f t="shared" si="0"/>
        <v>effectiveness, effective;</v>
      </c>
    </row>
    <row r="41" spans="2:6" ht="14.25">
      <c r="B41" s="6" t="s">
        <v>1364</v>
      </c>
      <c r="F41" t="str">
        <f t="shared" si="0"/>
        <v>a record,;</v>
      </c>
    </row>
    <row r="42" spans="2:6" ht="14.25">
      <c r="B42" s="6" t="s">
        <v>1374</v>
      </c>
      <c r="F42" t="str">
        <f t="shared" si="0"/>
        <v>heart attack, better predictor;</v>
      </c>
    </row>
    <row r="43" spans="2:6" ht="14.25">
      <c r="B43" s="6" t="s">
        <v>1383</v>
      </c>
      <c r="F43" t="str">
        <f t="shared" si="0"/>
        <v>kills, cause;</v>
      </c>
    </row>
    <row r="44" spans="2:6" ht="14.25">
      <c r="B44" s="6" t="s">
        <v>1392</v>
      </c>
      <c r="F44" t="str">
        <f t="shared" si="0"/>
        <v>kills, dangerous;</v>
      </c>
    </row>
    <row r="45" spans="2:6" ht="14.25">
      <c r="B45" s="6" t="s">
        <v>1402</v>
      </c>
      <c r="F45" t="str">
        <f t="shared" si="0"/>
        <v>food, significantly less weight;</v>
      </c>
    </row>
    <row r="46" spans="2:6" ht="14.25">
      <c r="B46" s="6" t="s">
        <v>1411</v>
      </c>
      <c r="F46" t="str">
        <f t="shared" si="0"/>
        <v>decline, satisfied;</v>
      </c>
    </row>
    <row r="47" spans="2:6" ht="14.25">
      <c r="B47" s="6" t="s">
        <v>85</v>
      </c>
      <c r="F47" t="str">
        <f t="shared" si="0"/>
        <v>more forgetful, most trouble, most problems;</v>
      </c>
    </row>
    <row r="48" spans="2:6" ht="14.25">
      <c r="B48" s="6" t="s">
        <v>1065</v>
      </c>
      <c r="F48">
        <f t="shared" si="0"/>
      </c>
    </row>
    <row r="49" spans="2:6" ht="14.25">
      <c r="B49" s="6" t="s">
        <v>1065</v>
      </c>
      <c r="F49">
        <f t="shared" si="0"/>
      </c>
    </row>
    <row r="50" spans="2:6" ht="14.25">
      <c r="B50" s="6" t="s">
        <v>1065</v>
      </c>
      <c r="F50">
        <f t="shared" si="0"/>
      </c>
    </row>
    <row r="51" spans="2:6" ht="14.25">
      <c r="B51" s="6" t="s">
        <v>84</v>
      </c>
      <c r="F51" t="str">
        <f t="shared" si="0"/>
        <v>results, reliable, specification, interfere;</v>
      </c>
    </row>
    <row r="52" spans="2:6" ht="14.25">
      <c r="B52" s="6" t="s">
        <v>1453</v>
      </c>
      <c r="F52" t="str">
        <f t="shared" si="0"/>
        <v>people booking their flight each year online;</v>
      </c>
    </row>
    <row r="53" spans="2:6" ht="14.25">
      <c r="B53" s="6" t="s">
        <v>1458</v>
      </c>
      <c r="F53" t="str">
        <f t="shared" si="0"/>
        <v>guilty, innocent;</v>
      </c>
    </row>
    <row r="54" spans="2:6" ht="14.25">
      <c r="B54" s="6" t="s">
        <v>1464</v>
      </c>
      <c r="F54" t="str">
        <f t="shared" si="0"/>
        <v>cups of tea a day;</v>
      </c>
    </row>
    <row r="55" spans="2:6" ht="14.25">
      <c r="B55" s="6" t="s">
        <v>1470</v>
      </c>
      <c r="F55" t="str">
        <f t="shared" si="0"/>
        <v>use of drugs;</v>
      </c>
    </row>
    <row r="56" spans="2:6" ht="14.25">
      <c r="B56" s="6" t="s">
        <v>1065</v>
      </c>
      <c r="F56">
        <f t="shared" si="0"/>
      </c>
    </row>
    <row r="57" spans="2:6" ht="14.25">
      <c r="B57" s="6" t="s">
        <v>90</v>
      </c>
      <c r="F57" t="str">
        <f t="shared" si="0"/>
        <v>reduced brain volume (than before vs. than average);</v>
      </c>
    </row>
    <row r="58" spans="2:6" ht="14.25">
      <c r="B58" s="6" t="s">
        <v>1496</v>
      </c>
      <c r="F58" t="str">
        <f t="shared" si="0"/>
        <v>onset, breakdown;</v>
      </c>
    </row>
    <row r="59" spans="2:6" ht="14.25">
      <c r="B59" s="6" t="s">
        <v>1065</v>
      </c>
      <c r="F59">
        <f t="shared" si="0"/>
      </c>
    </row>
    <row r="60" spans="2:6" ht="14.25">
      <c r="B60" s="6" t="s">
        <v>1508</v>
      </c>
      <c r="F60" t="str">
        <f t="shared" si="0"/>
        <v>partly responsible;</v>
      </c>
    </row>
    <row r="61" spans="2:6" ht="14.25">
      <c r="B61" s="6" t="s">
        <v>1065</v>
      </c>
      <c r="F61">
        <f t="shared" si="0"/>
      </c>
    </row>
    <row r="62" spans="2:6" ht="14.25">
      <c r="B62" s="6" t="s">
        <v>1519</v>
      </c>
      <c r="F62" t="str">
        <f t="shared" si="0"/>
        <v>unreasonable risk;</v>
      </c>
    </row>
    <row r="63" spans="2:6" ht="14.25">
      <c r="B63" s="6" t="s">
        <v>1065</v>
      </c>
      <c r="F63">
        <f t="shared" si="0"/>
      </c>
    </row>
    <row r="64" spans="2:6" ht="14.25">
      <c r="B64" s="6" t="s">
        <v>1530</v>
      </c>
      <c r="F64" t="str">
        <f t="shared" si="0"/>
        <v>exposure (frequency vs. severity);</v>
      </c>
    </row>
    <row r="65" spans="2:6" ht="14.25">
      <c r="B65" s="6" t="s">
        <v>1539</v>
      </c>
      <c r="F65" t="str">
        <f t="shared" si="0"/>
        <v>reduced level of Vitamin D,  reduced bone-mineral content;</v>
      </c>
    </row>
    <row r="66" spans="2:6" ht="14.25">
      <c r="B66" s="6" t="s">
        <v>83</v>
      </c>
      <c r="F66" t="str">
        <f t="shared" si="0"/>
        <v>fittest city, fattest city;</v>
      </c>
    </row>
    <row r="67" spans="2:6" ht="14.25">
      <c r="B67" s="6" t="s">
        <v>1065</v>
      </c>
      <c r="F67">
        <f aca="true" t="shared" si="1" ref="F67:F130">IF(B67&lt;&gt;"",B67&amp;";","")</f>
      </c>
    </row>
    <row r="68" spans="2:6" ht="14.25">
      <c r="B68" s="6" t="s">
        <v>1065</v>
      </c>
      <c r="F68">
        <f t="shared" si="1"/>
      </c>
    </row>
    <row r="69" spans="2:6" ht="14.25">
      <c r="B69" s="6" t="s">
        <v>1065</v>
      </c>
      <c r="F69">
        <f t="shared" si="1"/>
      </c>
    </row>
    <row r="70" spans="2:6" ht="14.25">
      <c r="B70" s="6" t="s">
        <v>82</v>
      </c>
      <c r="F70" t="str">
        <f t="shared" si="1"/>
        <v>exercise, a week (every week, most weeks, some weeks);</v>
      </c>
    </row>
    <row r="71" spans="2:6" ht="14.25">
      <c r="B71" s="6" t="s">
        <v>1065</v>
      </c>
      <c r="F71">
        <f t="shared" si="1"/>
      </c>
    </row>
    <row r="72" spans="2:6" ht="14.25">
      <c r="B72" s="6" t="s">
        <v>81</v>
      </c>
      <c r="F72" t="str">
        <f t="shared" si="1"/>
        <v>drug doesn't "work", drug's value;</v>
      </c>
    </row>
    <row r="73" spans="2:6" ht="14.25">
      <c r="B73" s="6" t="s">
        <v>1589</v>
      </c>
      <c r="F73" t="str">
        <f t="shared" si="1"/>
        <v>toxic air contaminant;</v>
      </c>
    </row>
    <row r="74" spans="2:6" ht="14.25">
      <c r="B74" s="6" t="s">
        <v>80</v>
      </c>
      <c r="F74" t="str">
        <f t="shared" si="1"/>
        <v>poison, airborne toxin, potentially dangerous, toxic air contaminant;</v>
      </c>
    </row>
    <row r="75" spans="2:6" ht="14.25">
      <c r="B75" s="6" t="s">
        <v>1602</v>
      </c>
      <c r="F75" t="str">
        <f t="shared" si="1"/>
        <v>toxic, toxic air contaminant;</v>
      </c>
    </row>
    <row r="76" spans="2:6" ht="14.25">
      <c r="B76" s="6" t="s">
        <v>1611</v>
      </c>
      <c r="F76" t="str">
        <f t="shared" si="1"/>
        <v>toxic, toxic exposure;</v>
      </c>
    </row>
    <row r="77" spans="2:6" ht="14.25">
      <c r="B77" s="6" t="s">
        <v>1620</v>
      </c>
      <c r="F77" t="str">
        <f t="shared" si="1"/>
        <v>better for us, reliable, safe, clean, affordable, secure, unnecessary garbage, not guaranteed,;</v>
      </c>
    </row>
    <row r="78" spans="2:6" ht="14.25">
      <c r="B78" s="6" t="s">
        <v>143</v>
      </c>
      <c r="F78" t="str">
        <f t="shared" si="1"/>
        <v>deaths from falls;</v>
      </c>
    </row>
    <row r="79" spans="2:6" ht="14.25">
      <c r="B79" s="6" t="s">
        <v>148</v>
      </c>
      <c r="F79" t="str">
        <f t="shared" si="1"/>
        <v>Elders, baby boomers, busters, mosaics;</v>
      </c>
    </row>
    <row r="80" spans="2:6" ht="14.25">
      <c r="B80" s="6" t="s">
        <v>155</v>
      </c>
      <c r="F80" t="str">
        <f t="shared" si="1"/>
        <v>significant majority;</v>
      </c>
    </row>
    <row r="81" spans="2:6" ht="14.25">
      <c r="B81" s="6" t="s">
        <v>1065</v>
      </c>
      <c r="F81">
        <f t="shared" si="1"/>
      </c>
    </row>
    <row r="82" spans="2:6" ht="14.25">
      <c r="B82" s="6"/>
      <c r="F82">
        <f t="shared" si="1"/>
      </c>
    </row>
    <row r="83" spans="2:6" ht="14.25">
      <c r="B83" s="6" t="s">
        <v>1065</v>
      </c>
      <c r="F83">
        <f t="shared" si="1"/>
      </c>
    </row>
    <row r="84" spans="2:6" ht="14.25">
      <c r="B84" s="6"/>
      <c r="F84">
        <f t="shared" si="1"/>
      </c>
    </row>
    <row r="85" spans="2:6" ht="14.25">
      <c r="B85" s="6" t="s">
        <v>1065</v>
      </c>
      <c r="F85">
        <f t="shared" si="1"/>
      </c>
    </row>
    <row r="86" spans="2:6" ht="14.25">
      <c r="B86" s="6" t="s">
        <v>79</v>
      </c>
      <c r="F86" t="str">
        <f t="shared" si="1"/>
        <v>major episode of depression, significant implications;</v>
      </c>
    </row>
    <row r="87" spans="2:6" ht="14.25">
      <c r="B87" s="6" t="s">
        <v>1065</v>
      </c>
      <c r="F87">
        <f t="shared" si="1"/>
      </c>
    </row>
    <row r="88" spans="2:6" ht="14.25">
      <c r="B88" s="6" t="s">
        <v>1065</v>
      </c>
      <c r="F88">
        <f t="shared" si="1"/>
      </c>
    </row>
    <row r="89" spans="2:6" ht="14.25">
      <c r="B89" s="6" t="s">
        <v>78</v>
      </c>
      <c r="F89" t="str">
        <f t="shared" si="1"/>
        <v>risk (retrospective);</v>
      </c>
    </row>
    <row r="90" spans="2:6" ht="14.25">
      <c r="B90" s="6" t="s">
        <v>77</v>
      </c>
      <c r="F90" t="str">
        <f t="shared" si="1"/>
        <v>family, faith, 'highest priority';</v>
      </c>
    </row>
    <row r="91" spans="2:6" ht="14.25">
      <c r="B91" s="6" t="s">
        <v>76</v>
      </c>
      <c r="F91" t="str">
        <f t="shared" si="1"/>
        <v>avoid going to church;</v>
      </c>
    </row>
    <row r="92" spans="2:6" ht="14.25">
      <c r="B92" s="6" t="s">
        <v>1065</v>
      </c>
      <c r="F92">
        <f t="shared" si="1"/>
      </c>
    </row>
    <row r="93" spans="2:6" ht="14.25">
      <c r="B93" s="6" t="s">
        <v>870</v>
      </c>
      <c r="F93" t="str">
        <f t="shared" si="1"/>
        <v>elective surgery, medically necessary;</v>
      </c>
    </row>
    <row r="94" spans="2:6" ht="14.25">
      <c r="B94" s="6" t="s">
        <v>878</v>
      </c>
      <c r="F94" t="str">
        <f t="shared" si="1"/>
        <v>elders, young, smokers, end of the study period, quit (includes died);</v>
      </c>
    </row>
    <row r="95" spans="2:6" ht="14.25">
      <c r="B95" s="6" t="s">
        <v>887</v>
      </c>
      <c r="F95" t="str">
        <f t="shared" si="1"/>
        <v>as much as,  lonely people;</v>
      </c>
    </row>
    <row r="96" spans="2:6" ht="14.25">
      <c r="B96" s="6" t="s">
        <v>1065</v>
      </c>
      <c r="F96">
        <f t="shared" si="1"/>
      </c>
    </row>
    <row r="97" spans="2:6" ht="14.25">
      <c r="B97" s="6" t="s">
        <v>287</v>
      </c>
      <c r="F97" t="str">
        <f t="shared" si="1"/>
        <v>moderate drinking, error-free studies;</v>
      </c>
    </row>
    <row r="98" spans="2:6" ht="14.25">
      <c r="B98" s="6" t="s">
        <v>91</v>
      </c>
      <c r="F98" t="str">
        <f t="shared" si="1"/>
        <v>complications within 30 days of surgery;</v>
      </c>
    </row>
    <row r="99" spans="2:6" ht="14.25">
      <c r="B99" s="6" t="s">
        <v>1065</v>
      </c>
      <c r="F99">
        <f t="shared" si="1"/>
      </c>
    </row>
    <row r="100" spans="2:6" ht="14.25">
      <c r="B100" s="6" t="s">
        <v>307</v>
      </c>
      <c r="F100" t="str">
        <f t="shared" si="1"/>
        <v>read bible, pray, core religious behaviors;</v>
      </c>
    </row>
    <row r="101" spans="2:6" ht="14.25">
      <c r="B101" s="6" t="s">
        <v>1114</v>
      </c>
      <c r="F101" t="str">
        <f t="shared" si="1"/>
        <v>complications;</v>
      </c>
    </row>
    <row r="102" spans="2:6" ht="14.25">
      <c r="B102" s="6" t="s">
        <v>325</v>
      </c>
      <c r="F102" t="str">
        <f t="shared" si="1"/>
        <v>choice of measures, tests, outcomes;</v>
      </c>
    </row>
    <row r="103" spans="2:6" ht="14.25">
      <c r="B103" s="6" t="s">
        <v>1065</v>
      </c>
      <c r="F103">
        <f t="shared" si="1"/>
      </c>
    </row>
    <row r="104" spans="2:6" ht="14.25">
      <c r="B104" s="6" t="s">
        <v>342</v>
      </c>
      <c r="F104" t="str">
        <f t="shared" si="1"/>
        <v>born again, evangelicals, revolutionaries;</v>
      </c>
    </row>
    <row r="105" spans="2:6" ht="14.25">
      <c r="B105" s="6" t="s">
        <v>350</v>
      </c>
      <c r="F105" t="str">
        <f t="shared" si="1"/>
        <v>full social life, cognitive tests, tangles;</v>
      </c>
    </row>
    <row r="106" spans="2:6" ht="14.25">
      <c r="B106" s="6" t="s">
        <v>358</v>
      </c>
      <c r="F106" t="str">
        <f t="shared" si="1"/>
        <v>church-going teens, born again teens;</v>
      </c>
    </row>
    <row r="107" spans="2:6" ht="14.25">
      <c r="B107" s="6" t="s">
        <v>1065</v>
      </c>
      <c r="F107">
        <f t="shared" si="1"/>
      </c>
    </row>
    <row r="108" spans="2:6" ht="14.25">
      <c r="B108" s="6" t="s">
        <v>1065</v>
      </c>
      <c r="F108">
        <f t="shared" si="1"/>
      </c>
    </row>
    <row r="109" spans="2:6" ht="14.25">
      <c r="B109" s="6" t="s">
        <v>1065</v>
      </c>
      <c r="F109">
        <f t="shared" si="1"/>
      </c>
    </row>
    <row r="110" spans="2:6" ht="14.25">
      <c r="B110" s="6" t="s">
        <v>1065</v>
      </c>
      <c r="F110">
        <f t="shared" si="1"/>
      </c>
    </row>
    <row r="111" spans="2:6" ht="14.25">
      <c r="B111" s="6" t="s">
        <v>384</v>
      </c>
      <c r="F111" t="str">
        <f t="shared" si="1"/>
        <v>overweight, obesity;</v>
      </c>
    </row>
    <row r="112" spans="2:6" ht="14.25">
      <c r="B112" s="6" t="s">
        <v>1065</v>
      </c>
      <c r="F112">
        <f t="shared" si="1"/>
      </c>
    </row>
    <row r="113" spans="2:6" ht="14.25">
      <c r="B113" s="6" t="s">
        <v>1065</v>
      </c>
      <c r="F113">
        <f t="shared" si="1"/>
      </c>
    </row>
    <row r="114" spans="2:6" ht="14.25">
      <c r="B114" s="6" t="s">
        <v>398</v>
      </c>
      <c r="F114" t="str">
        <f t="shared" si="1"/>
        <v>unqualified teachers, test discriminates against the poor;</v>
      </c>
    </row>
    <row r="115" spans="2:6" ht="14.25">
      <c r="B115" s="6" t="s">
        <v>404</v>
      </c>
      <c r="F115" t="str">
        <f t="shared" si="1"/>
        <v>poor working conditions, low salary, average teacher;</v>
      </c>
    </row>
    <row r="116" spans="2:6" ht="14.25">
      <c r="B116" s="6" t="s">
        <v>1065</v>
      </c>
      <c r="F116">
        <f t="shared" si="1"/>
      </c>
    </row>
    <row r="117" spans="2:6" ht="14.25">
      <c r="B117" s="6" t="s">
        <v>75</v>
      </c>
      <c r="F117" t="str">
        <f t="shared" si="1"/>
        <v>healthy;</v>
      </c>
    </row>
    <row r="118" spans="2:6" ht="14.25">
      <c r="B118" s="6" t="s">
        <v>1065</v>
      </c>
      <c r="F118">
        <f t="shared" si="1"/>
      </c>
    </row>
    <row r="119" spans="2:6" ht="14.25">
      <c r="B119" s="6" t="s">
        <v>1065</v>
      </c>
      <c r="F119">
        <f t="shared" si="1"/>
      </c>
    </row>
    <row r="120" spans="2:6" ht="14.25">
      <c r="B120" s="6" t="s">
        <v>432</v>
      </c>
      <c r="F120" t="str">
        <f t="shared" si="1"/>
        <v>health claim;</v>
      </c>
    </row>
    <row r="121" spans="2:6" ht="14.25">
      <c r="B121" s="6" t="s">
        <v>436</v>
      </c>
      <c r="F121" t="str">
        <f t="shared" si="1"/>
        <v>adequate yearly progress (AYP), members of racial groups;</v>
      </c>
    </row>
    <row r="122" spans="2:6" ht="14.25">
      <c r="B122" s="6" t="s">
        <v>1065</v>
      </c>
      <c r="F122">
        <f t="shared" si="1"/>
      </c>
    </row>
    <row r="123" spans="2:6" ht="14.25">
      <c r="B123" s="6" t="s">
        <v>1065</v>
      </c>
      <c r="F123">
        <f t="shared" si="1"/>
      </c>
    </row>
    <row r="124" spans="2:6" ht="14.25">
      <c r="B124" s="6" t="s">
        <v>449</v>
      </c>
      <c r="F124" t="str">
        <f t="shared" si="1"/>
        <v>like children, short-term romance, long-term romance;</v>
      </c>
    </row>
    <row r="125" spans="2:6" ht="14.25">
      <c r="B125" s="6" t="s">
        <v>1065</v>
      </c>
      <c r="F125">
        <f t="shared" si="1"/>
      </c>
    </row>
    <row r="126" spans="2:6" ht="14.25">
      <c r="B126" s="6" t="s">
        <v>1065</v>
      </c>
      <c r="F126">
        <f t="shared" si="1"/>
      </c>
    </row>
    <row r="127" spans="2:6" ht="14.25">
      <c r="B127" s="6" t="s">
        <v>1065</v>
      </c>
      <c r="F127">
        <f t="shared" si="1"/>
      </c>
    </row>
    <row r="128" spans="2:6" ht="14.25">
      <c r="B128" s="6" t="s">
        <v>472</v>
      </c>
      <c r="F128" t="str">
        <f t="shared" si="1"/>
        <v>replacement pay;</v>
      </c>
    </row>
    <row r="129" spans="2:6" ht="14.25">
      <c r="B129" s="6" t="s">
        <v>1065</v>
      </c>
      <c r="F129">
        <f t="shared" si="1"/>
      </c>
    </row>
    <row r="130" spans="2:6" ht="14.25">
      <c r="B130" s="6" t="s">
        <v>491</v>
      </c>
      <c r="F130" t="str">
        <f t="shared" si="1"/>
        <v>drink the most;</v>
      </c>
    </row>
    <row r="131" spans="2:6" ht="14.25">
      <c r="B131" s="6" t="s">
        <v>498</v>
      </c>
      <c r="F131" t="str">
        <f aca="true" t="shared" si="2" ref="F131:F194">IF(B131&lt;&gt;"",B131&amp;";","")</f>
        <v>total debt;</v>
      </c>
    </row>
    <row r="132" spans="2:6" ht="14.25">
      <c r="B132" s="6" t="s">
        <v>1065</v>
      </c>
      <c r="F132">
        <f t="shared" si="2"/>
      </c>
    </row>
    <row r="133" spans="2:6" ht="14.25">
      <c r="B133" s="6" t="s">
        <v>1065</v>
      </c>
      <c r="F133">
        <f t="shared" si="2"/>
      </c>
    </row>
    <row r="134" spans="2:6" ht="14.25">
      <c r="B134" s="6" t="s">
        <v>517</v>
      </c>
      <c r="F134" t="str">
        <f t="shared" si="2"/>
        <v>hearing levels;</v>
      </c>
    </row>
    <row r="135" spans="2:6" ht="14.25">
      <c r="B135" s="6" t="s">
        <v>525</v>
      </c>
      <c r="F135" t="str">
        <f t="shared" si="2"/>
        <v>involuntary smoking, serious health hazard, overwhelming scientific evidence;</v>
      </c>
    </row>
    <row r="136" spans="2:6" ht="14.25">
      <c r="B136" s="6" t="s">
        <v>535</v>
      </c>
      <c r="F136" t="str">
        <f t="shared" si="2"/>
        <v>"certain P35 changes";</v>
      </c>
    </row>
    <row r="137" spans="2:6" ht="14.25">
      <c r="B137" s="6" t="s">
        <v>74</v>
      </c>
      <c r="F137" t="str">
        <f t="shared" si="2"/>
        <v>gaps, under-appreciated;</v>
      </c>
    </row>
    <row r="138" spans="2:6" ht="14.25">
      <c r="B138" s="6" t="s">
        <v>551</v>
      </c>
      <c r="F138" t="str">
        <f t="shared" si="2"/>
        <v>different response;</v>
      </c>
    </row>
    <row r="139" spans="2:6" ht="14.25">
      <c r="B139" s="6" t="s">
        <v>561</v>
      </c>
      <c r="F139" t="str">
        <f t="shared" si="2"/>
        <v>Light coffee is 1 or less per day;</v>
      </c>
    </row>
    <row r="140" spans="2:6" ht="14.25">
      <c r="B140" s="6" t="s">
        <v>571</v>
      </c>
      <c r="F140" t="str">
        <f t="shared" si="2"/>
        <v>has MS;</v>
      </c>
    </row>
    <row r="141" spans="2:6" ht="14.25">
      <c r="B141" s="6" t="s">
        <v>1065</v>
      </c>
      <c r="F141">
        <f t="shared" si="2"/>
      </c>
    </row>
    <row r="142" spans="2:6" ht="14.25">
      <c r="B142" s="6" t="s">
        <v>586</v>
      </c>
      <c r="F142" t="str">
        <f t="shared" si="2"/>
        <v>pass percentages;</v>
      </c>
    </row>
    <row r="143" spans="2:6" ht="14.25">
      <c r="B143" s="6" t="s">
        <v>595</v>
      </c>
      <c r="F143" t="str">
        <f t="shared" si="2"/>
        <v>obesity;</v>
      </c>
    </row>
    <row r="144" spans="2:6" ht="14.25">
      <c r="B144" s="6" t="s">
        <v>603</v>
      </c>
      <c r="F144" t="str">
        <f t="shared" si="2"/>
        <v>epidemic of type 2 diabetes among children;</v>
      </c>
    </row>
    <row r="145" spans="2:6" ht="14.25">
      <c r="B145" s="6" t="s">
        <v>611</v>
      </c>
      <c r="F145" t="str">
        <f t="shared" si="2"/>
        <v>take hormone pills, breast cancer;</v>
      </c>
    </row>
    <row r="146" spans="2:6" ht="14.25">
      <c r="B146" s="6" t="s">
        <v>619</v>
      </c>
      <c r="F146" t="str">
        <f t="shared" si="2"/>
        <v>potentially-avoidable reasons, suicide;</v>
      </c>
    </row>
    <row r="147" spans="2:6" ht="14.25">
      <c r="B147" s="6" t="s">
        <v>628</v>
      </c>
      <c r="F147" t="str">
        <f t="shared" si="2"/>
        <v>Quality-adjusted life year (QALY);</v>
      </c>
    </row>
    <row r="148" spans="2:6" ht="14.25">
      <c r="B148" s="6" t="s">
        <v>637</v>
      </c>
      <c r="F148" t="str">
        <f t="shared" si="2"/>
        <v>world-wide;</v>
      </c>
    </row>
    <row r="149" spans="2:6" ht="14.25">
      <c r="B149" s="6" t="s">
        <v>642</v>
      </c>
      <c r="F149" t="str">
        <f t="shared" si="2"/>
        <v>fewer people versus higher perentage, Viread is "safe";</v>
      </c>
    </row>
    <row r="150" spans="2:6" ht="14.25">
      <c r="B150" s="6" t="s">
        <v>196</v>
      </c>
      <c r="F150" t="str">
        <f t="shared" si="2"/>
        <v>depression;</v>
      </c>
    </row>
    <row r="151" spans="2:6" ht="14.25">
      <c r="B151" s="6" t="s">
        <v>655</v>
      </c>
      <c r="F151" t="str">
        <f t="shared" si="2"/>
        <v>stressed out, in debt, overweight,;</v>
      </c>
    </row>
    <row r="152" spans="2:6" ht="14.25">
      <c r="B152" s="6" t="s">
        <v>1065</v>
      </c>
      <c r="F152">
        <f t="shared" si="2"/>
      </c>
    </row>
    <row r="153" spans="2:6" ht="14.25">
      <c r="B153" s="6" t="s">
        <v>670</v>
      </c>
      <c r="F153" t="str">
        <f t="shared" si="2"/>
        <v>4-6 cups of coffee a day, more antioxidants;</v>
      </c>
    </row>
    <row r="154" spans="2:6" ht="14.25">
      <c r="B154" s="6" t="s">
        <v>679</v>
      </c>
      <c r="F154" t="str">
        <f t="shared" si="2"/>
        <v>tests are badly "flawed",  overweight, obese;</v>
      </c>
    </row>
    <row r="155" spans="2:6" ht="14.25">
      <c r="B155" s="6" t="s">
        <v>685</v>
      </c>
      <c r="F155" t="str">
        <f t="shared" si="2"/>
        <v>obesity, chronic disease;</v>
      </c>
    </row>
    <row r="156" spans="2:6" ht="14.25">
      <c r="B156" s="6" t="s">
        <v>73</v>
      </c>
      <c r="F156" t="str">
        <f t="shared" si="2"/>
        <v>cognitive tests;</v>
      </c>
    </row>
    <row r="157" spans="2:6" ht="14.25">
      <c r="B157" s="6" t="s">
        <v>701</v>
      </c>
      <c r="F157" t="str">
        <f t="shared" si="2"/>
        <v>civility, second-hand smoke exposure;</v>
      </c>
    </row>
    <row r="158" spans="2:6" ht="14.25">
      <c r="B158" s="6" t="s">
        <v>709</v>
      </c>
      <c r="F158" t="str">
        <f t="shared" si="2"/>
        <v>"morbid interest in violence" "patently offensive";</v>
      </c>
    </row>
    <row r="159" spans="2:6" ht="14.25">
      <c r="B159" s="6" t="s">
        <v>1065</v>
      </c>
      <c r="F159">
        <f t="shared" si="2"/>
      </c>
    </row>
    <row r="160" spans="2:6" ht="14.25">
      <c r="B160" s="6" t="s">
        <v>72</v>
      </c>
      <c r="F160" t="str">
        <f t="shared" si="2"/>
        <v>faith, "born-again christians" evangelical, upscale;</v>
      </c>
    </row>
    <row r="161" spans="2:6" ht="14.25">
      <c r="B161" s="6" t="s">
        <v>734</v>
      </c>
      <c r="F161" t="str">
        <f t="shared" si="2"/>
        <v>quit;</v>
      </c>
    </row>
    <row r="162" spans="2:6" ht="14.25">
      <c r="B162" s="6" t="s">
        <v>742</v>
      </c>
      <c r="F162" t="str">
        <f t="shared" si="2"/>
        <v>level of hostility;</v>
      </c>
    </row>
    <row r="163" spans="2:6" ht="14.25">
      <c r="B163" s="6" t="s">
        <v>1065</v>
      </c>
      <c r="F163">
        <f t="shared" si="2"/>
      </c>
    </row>
    <row r="164" spans="2:6" ht="14.25">
      <c r="B164" s="6" t="s">
        <v>1065</v>
      </c>
      <c r="F164">
        <f t="shared" si="2"/>
      </c>
    </row>
    <row r="165" spans="2:6" ht="14.25">
      <c r="B165" s="6" t="s">
        <v>762</v>
      </c>
      <c r="F165" t="str">
        <f t="shared" si="2"/>
        <v>twice as likely 1 per 1,000;</v>
      </c>
    </row>
    <row r="166" spans="2:6" ht="14.25">
      <c r="B166" s="6" t="s">
        <v>771</v>
      </c>
      <c r="F166" t="str">
        <f t="shared" si="2"/>
        <v>"drink juice", "once a week" "risk of developing Alzheimer's";</v>
      </c>
    </row>
    <row r="167" spans="2:6" ht="14.25">
      <c r="B167" s="6" t="s">
        <v>71</v>
      </c>
      <c r="F167" t="str">
        <f t="shared" si="2"/>
        <v>"not harmful", toxic metal;</v>
      </c>
    </row>
    <row r="168" spans="2:6" ht="14.25">
      <c r="B168" s="6" t="s">
        <v>783</v>
      </c>
      <c r="F168" t="str">
        <f t="shared" si="2"/>
        <v>obesity pandemic looms,  overweight, obese;</v>
      </c>
    </row>
    <row r="169" spans="2:6" ht="14.25">
      <c r="B169" s="6" t="s">
        <v>70</v>
      </c>
      <c r="F169" t="str">
        <f t="shared" si="2"/>
        <v>older men, younger men;</v>
      </c>
    </row>
    <row r="170" spans="2:6" ht="14.25">
      <c r="B170" s="6" t="s">
        <v>1065</v>
      </c>
      <c r="F170">
        <f t="shared" si="2"/>
      </c>
    </row>
    <row r="171" spans="2:6" ht="14.25">
      <c r="B171" s="6" t="s">
        <v>1065</v>
      </c>
      <c r="F171">
        <f t="shared" si="2"/>
      </c>
    </row>
    <row r="172" spans="2:6" ht="14.25">
      <c r="B172" s="6" t="s">
        <v>813</v>
      </c>
      <c r="F172" t="str">
        <f t="shared" si="2"/>
        <v>telephone chatterers (frequency vs. severity);</v>
      </c>
    </row>
    <row r="173" spans="2:6" ht="14.25">
      <c r="B173" s="6" t="s">
        <v>819</v>
      </c>
      <c r="F173" t="str">
        <f t="shared" si="2"/>
        <v>"30% of new infections are wives" vs. "X% of wives became infected"  Unmarried women = teenagers;</v>
      </c>
    </row>
    <row r="174" spans="2:6" ht="14.25">
      <c r="B174" s="6" t="s">
        <v>824</v>
      </c>
      <c r="F174" t="str">
        <f t="shared" si="2"/>
        <v>national average gas price;</v>
      </c>
    </row>
    <row r="175" spans="2:6" ht="14.25">
      <c r="B175" s="6" t="s">
        <v>1065</v>
      </c>
      <c r="F175">
        <f t="shared" si="2"/>
      </c>
    </row>
    <row r="176" spans="2:6" ht="14.25">
      <c r="B176" s="6" t="s">
        <v>2</v>
      </c>
      <c r="F176" t="str">
        <f t="shared" si="2"/>
        <v>evangelical, born again;</v>
      </c>
    </row>
    <row r="177" spans="2:6" ht="14.25">
      <c r="B177" s="6" t="s">
        <v>11</v>
      </c>
      <c r="F177" t="str">
        <f t="shared" si="2"/>
        <v>per capita income;</v>
      </c>
    </row>
    <row r="178" spans="2:6" ht="14.25">
      <c r="B178" s="6" t="s">
        <v>20</v>
      </c>
      <c r="F178" t="str">
        <f t="shared" si="2"/>
        <v>"cups of green tea" "drunk daily";</v>
      </c>
    </row>
    <row r="179" spans="2:6" ht="14.25">
      <c r="B179" s="6" t="s">
        <v>28</v>
      </c>
      <c r="F179" t="str">
        <f t="shared" si="2"/>
        <v>fatty fish vs. lean fish;</v>
      </c>
    </row>
    <row r="180" spans="2:6" ht="14.25">
      <c r="B180" s="6" t="s">
        <v>36</v>
      </c>
      <c r="F180" t="str">
        <f t="shared" si="2"/>
        <v>parentally exposed to tobacco, high level of lead;</v>
      </c>
    </row>
    <row r="181" spans="2:6" ht="14.25">
      <c r="B181" s="6" t="s">
        <v>1065</v>
      </c>
      <c r="F181">
        <f t="shared" si="2"/>
      </c>
    </row>
    <row r="182" spans="2:6" ht="14.25">
      <c r="B182" s="6" t="s">
        <v>1065</v>
      </c>
      <c r="F182">
        <f t="shared" si="2"/>
      </c>
    </row>
    <row r="183" spans="2:6" ht="14.25">
      <c r="B183" s="6" t="s">
        <v>54</v>
      </c>
      <c r="F183" t="str">
        <f t="shared" si="2"/>
        <v>"take music";</v>
      </c>
    </row>
    <row r="184" spans="2:6" ht="14.25">
      <c r="B184" s="6" t="s">
        <v>1065</v>
      </c>
      <c r="F184">
        <f t="shared" si="2"/>
      </c>
    </row>
    <row r="185" spans="2:6" ht="14.25">
      <c r="B185" s="6" t="s">
        <v>896</v>
      </c>
      <c r="F185" t="str">
        <f t="shared" si="2"/>
        <v>"major" depression "disorder";</v>
      </c>
    </row>
    <row r="186" spans="2:6" ht="14.25">
      <c r="B186" s="6" t="s">
        <v>1065</v>
      </c>
      <c r="F186">
        <f t="shared" si="2"/>
      </c>
    </row>
    <row r="187" spans="2:6" ht="14.25">
      <c r="B187" s="6" t="s">
        <v>907</v>
      </c>
      <c r="F187" t="str">
        <f t="shared" si="2"/>
        <v>safe water, basic sanitation, improved water supply, improved sanitation facilities;</v>
      </c>
    </row>
    <row r="188" spans="2:6" ht="14.25">
      <c r="B188" s="6" t="s">
        <v>917</v>
      </c>
      <c r="F188" t="str">
        <f t="shared" si="2"/>
        <v>BMI;</v>
      </c>
    </row>
    <row r="189" spans="2:6" ht="14.25">
      <c r="B189" s="6" t="s">
        <v>69</v>
      </c>
      <c r="F189" t="str">
        <f t="shared" si="2"/>
        <v>tweens, born again;</v>
      </c>
    </row>
    <row r="190" spans="2:6" ht="14.25">
      <c r="B190" s="6" t="s">
        <v>932</v>
      </c>
      <c r="F190" t="str">
        <f t="shared" si="2"/>
        <v>national consciousness, positivity, bliss, unity, Brahman consciousness;</v>
      </c>
    </row>
    <row r="191" spans="2:6" ht="14.25">
      <c r="B191" s="6" t="s">
        <v>68</v>
      </c>
      <c r="F191" t="str">
        <f t="shared" si="2"/>
        <v>boy crisis, world dominated by men;</v>
      </c>
    </row>
    <row r="192" spans="2:6" ht="14.25">
      <c r="B192" s="6" t="s">
        <v>948</v>
      </c>
      <c r="F192" t="str">
        <f t="shared" si="2"/>
        <v>gender gap, proficient, outperform;</v>
      </c>
    </row>
    <row r="193" spans="2:6" ht="14.25">
      <c r="B193" s="6" t="s">
        <v>202</v>
      </c>
      <c r="F193" t="str">
        <f t="shared" si="2"/>
        <v>married-family households, non-family households, unmarried households;</v>
      </c>
    </row>
    <row r="194" spans="2:6" ht="14.25">
      <c r="B194" s="6" t="s">
        <v>210</v>
      </c>
      <c r="F194" t="str">
        <f t="shared" si="2"/>
        <v>heavier teens;</v>
      </c>
    </row>
    <row r="195" spans="2:6" ht="14.25">
      <c r="B195" s="6" t="s">
        <v>1065</v>
      </c>
      <c r="F195">
        <f aca="true" t="shared" si="3" ref="F195:F200">IF(B195&lt;&gt;"",B195&amp;";","")</f>
      </c>
    </row>
    <row r="196" spans="2:6" ht="14.25">
      <c r="B196" s="6" t="s">
        <v>228</v>
      </c>
      <c r="F196" t="str">
        <f t="shared" si="3"/>
        <v>aggressive, teen;</v>
      </c>
    </row>
    <row r="197" spans="2:6" ht="14.25">
      <c r="B197" s="6" t="s">
        <v>233</v>
      </c>
      <c r="F197" t="str">
        <f t="shared" si="3"/>
        <v>Mosaics, baby busters, baby boomers, evangelicals;</v>
      </c>
    </row>
    <row r="198" spans="2:6" ht="14.25">
      <c r="B198" s="6" t="s">
        <v>67</v>
      </c>
      <c r="F198" t="str">
        <f t="shared" si="3"/>
        <v>compulsive buying, compulsive shopping;</v>
      </c>
    </row>
    <row r="199" spans="2:6" ht="14.25">
      <c r="B199" s="6" t="s">
        <v>1065</v>
      </c>
      <c r="F199">
        <f t="shared" si="3"/>
      </c>
    </row>
    <row r="200" spans="2:6" ht="14.25">
      <c r="B200" s="6" t="s">
        <v>66</v>
      </c>
      <c r="F200" t="str">
        <f t="shared" si="3"/>
        <v>eating disorder, minerals in hair;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1"/>
  <sheetViews>
    <sheetView tabSelected="1" workbookViewId="0" topLeftCell="A1">
      <selection activeCell="G2" sqref="G2:G201"/>
    </sheetView>
  </sheetViews>
  <sheetFormatPr defaultColWidth="9.140625" defaultRowHeight="15"/>
  <sheetData>
    <row r="2" spans="2:7" ht="14.25">
      <c r="B2" s="6" t="s">
        <v>1052</v>
      </c>
      <c r="G2" t="str">
        <f>IF(B2&lt;&gt;"",B2&amp;";","")</f>
        <v>improving, may prevent, predicted, forestall;</v>
      </c>
    </row>
    <row r="3" spans="2:7" ht="14.25">
      <c r="B3" s="6" t="s">
        <v>92</v>
      </c>
      <c r="G3" t="str">
        <f aca="true" t="shared" si="0" ref="G3:G66">IF(B3&lt;&gt;"",B3&amp;";","")</f>
        <v>associated with, preventing, treating;</v>
      </c>
    </row>
    <row r="4" spans="2:7" ht="14.25">
      <c r="B4" s="6" t="s">
        <v>1065</v>
      </c>
      <c r="G4">
        <f t="shared" si="0"/>
      </c>
    </row>
    <row r="5" spans="2:7" ht="14.25">
      <c r="B5" s="6" t="s">
        <v>1086</v>
      </c>
      <c r="G5" t="str">
        <f t="shared" si="0"/>
        <v>reduce,, effective, work, contributes to, decrease;</v>
      </c>
    </row>
    <row r="6" spans="2:7" ht="14.25">
      <c r="B6" s="6" t="s">
        <v>1065</v>
      </c>
      <c r="G6">
        <f t="shared" si="0"/>
      </c>
    </row>
    <row r="7" spans="2:7" ht="14.25">
      <c r="B7" s="6" t="s">
        <v>93</v>
      </c>
      <c r="G7" t="str">
        <f t="shared" si="0"/>
        <v>"double the chance",  "lowers the chance";</v>
      </c>
    </row>
    <row r="8" spans="2:7" ht="14.25">
      <c r="B8" s="6" t="s">
        <v>1065</v>
      </c>
      <c r="G8">
        <f t="shared" si="0"/>
      </c>
    </row>
    <row r="9" spans="2:7" ht="14.25">
      <c r="B9" s="6" t="s">
        <v>1065</v>
      </c>
      <c r="G9">
        <f t="shared" si="0"/>
      </c>
    </row>
    <row r="10" spans="2:7" ht="14.25">
      <c r="B10" s="6" t="s">
        <v>1065</v>
      </c>
      <c r="G10">
        <f t="shared" si="0"/>
      </c>
    </row>
    <row r="11" spans="2:7" ht="14.25">
      <c r="B11" s="6" t="s">
        <v>1065</v>
      </c>
      <c r="G11">
        <f t="shared" si="0"/>
      </c>
    </row>
    <row r="12" spans="2:7" ht="14.25">
      <c r="B12" s="6" t="s">
        <v>1065</v>
      </c>
      <c r="G12">
        <f t="shared" si="0"/>
      </c>
    </row>
    <row r="13" spans="2:7" ht="14.25">
      <c r="B13" s="6" t="s">
        <v>1151</v>
      </c>
      <c r="G13" t="str">
        <f t="shared" si="0"/>
        <v>exposes, alters,;</v>
      </c>
    </row>
    <row r="14" spans="2:7" ht="14.25">
      <c r="B14" s="6" t="s">
        <v>1065</v>
      </c>
      <c r="G14">
        <f t="shared" si="0"/>
      </c>
    </row>
    <row r="15" spans="2:7" ht="14.25">
      <c r="B15" s="6" t="s">
        <v>1167</v>
      </c>
      <c r="G15" t="str">
        <f t="shared" si="0"/>
        <v>no causal relationship, without risk;</v>
      </c>
    </row>
    <row r="16" spans="2:7" ht="14.25">
      <c r="B16" s="6" t="s">
        <v>1065</v>
      </c>
      <c r="G16">
        <f t="shared" si="0"/>
      </c>
    </row>
    <row r="17" spans="2:7" ht="14.25">
      <c r="B17" s="6" t="s">
        <v>1179</v>
      </c>
      <c r="G17" t="str">
        <f t="shared" si="0"/>
        <v>causes;</v>
      </c>
    </row>
    <row r="18" spans="2:7" ht="14.25">
      <c r="B18" s="6" t="s">
        <v>94</v>
      </c>
      <c r="G18" t="str">
        <f t="shared" si="0"/>
        <v>harmful, safe;</v>
      </c>
    </row>
    <row r="19" spans="2:7" ht="14.25">
      <c r="B19" s="6" t="s">
        <v>1192</v>
      </c>
      <c r="G19" t="str">
        <f t="shared" si="0"/>
        <v>because;</v>
      </c>
    </row>
    <row r="20" spans="2:7" ht="14.25">
      <c r="B20" s="6" t="s">
        <v>1065</v>
      </c>
      <c r="G20">
        <f t="shared" si="0"/>
      </c>
    </row>
    <row r="21" spans="2:7" ht="14.25">
      <c r="B21" s="6" t="s">
        <v>1210</v>
      </c>
      <c r="G21" t="str">
        <f t="shared" si="0"/>
        <v>brain reacts physically to placebos;</v>
      </c>
    </row>
    <row r="22" spans="2:7" ht="14.25">
      <c r="B22" s="6" t="s">
        <v>1221</v>
      </c>
      <c r="G22" t="str">
        <f t="shared" si="0"/>
        <v>preventing;</v>
      </c>
    </row>
    <row r="23" spans="2:7" ht="14.25">
      <c r="B23" s="6" t="s">
        <v>1065</v>
      </c>
      <c r="G23">
        <f t="shared" si="0"/>
      </c>
    </row>
    <row r="24" spans="2:7" ht="14.25">
      <c r="B24" s="6" t="s">
        <v>1065</v>
      </c>
      <c r="G24">
        <f t="shared" si="0"/>
      </c>
    </row>
    <row r="25" spans="2:7" ht="14.25">
      <c r="B25" s="6" t="s">
        <v>1065</v>
      </c>
      <c r="G25">
        <f t="shared" si="0"/>
      </c>
    </row>
    <row r="26" spans="2:7" ht="14.25">
      <c r="B26" s="6" t="s">
        <v>1065</v>
      </c>
      <c r="G26">
        <f t="shared" si="0"/>
      </c>
    </row>
    <row r="27" spans="2:7" ht="14.25">
      <c r="B27" s="6" t="s">
        <v>1065</v>
      </c>
      <c r="G27">
        <f t="shared" si="0"/>
      </c>
    </row>
    <row r="28" spans="2:7" ht="14.25">
      <c r="B28" s="6" t="s">
        <v>95</v>
      </c>
      <c r="G28" t="str">
        <f t="shared" si="0"/>
        <v>slows, doubles the risk, boost, cutting the risk, protect, reduced, equivalent, protective effect;</v>
      </c>
    </row>
    <row r="29" spans="2:7" ht="14.25">
      <c r="B29" s="6" t="s">
        <v>1277</v>
      </c>
      <c r="G29" t="str">
        <f t="shared" si="0"/>
        <v>in order to lesson the risk, help keep babies from, leading cause, increase risk, increasing risks;</v>
      </c>
    </row>
    <row r="30" spans="2:7" ht="14.25">
      <c r="B30" s="6" t="s">
        <v>1065</v>
      </c>
      <c r="G30">
        <f t="shared" si="0"/>
      </c>
    </row>
    <row r="31" spans="2:7" ht="14.25">
      <c r="B31" s="6" t="s">
        <v>1065</v>
      </c>
      <c r="G31">
        <f t="shared" si="0"/>
      </c>
    </row>
    <row r="32" spans="2:7" ht="14.25">
      <c r="B32" s="6" t="s">
        <v>96</v>
      </c>
      <c r="G32" t="str">
        <f t="shared" si="0"/>
        <v>bad, increases the risk, need less when medicated;</v>
      </c>
    </row>
    <row r="33" spans="2:7" ht="14.25">
      <c r="B33" s="6" t="s">
        <v>1065</v>
      </c>
      <c r="G33">
        <f t="shared" si="0"/>
      </c>
    </row>
    <row r="34" spans="2:7" ht="14.25">
      <c r="B34" s="6" t="s">
        <v>97</v>
      </c>
      <c r="G34" t="str">
        <f t="shared" si="0"/>
        <v>cause, victims;</v>
      </c>
    </row>
    <row r="35" spans="2:7" ht="14.25">
      <c r="B35" s="6" t="s">
        <v>98</v>
      </c>
      <c r="G35" t="str">
        <f t="shared" si="0"/>
        <v>can lessen, partially due to, higher risk, negatively related, factor, might explain;</v>
      </c>
    </row>
    <row r="36" spans="2:7" ht="14.25">
      <c r="B36" s="6" t="s">
        <v>1327</v>
      </c>
      <c r="G36" t="str">
        <f t="shared" si="0"/>
        <v>shorten, killing,;</v>
      </c>
    </row>
    <row r="37" spans="2:7" ht="14.25">
      <c r="B37" s="6" t="s">
        <v>99</v>
      </c>
      <c r="G37" t="str">
        <f t="shared" si="0"/>
        <v>saved;</v>
      </c>
    </row>
    <row r="38" spans="2:7" ht="14.25">
      <c r="B38" s="6" t="s">
        <v>100</v>
      </c>
      <c r="G38" t="str">
        <f t="shared" si="0"/>
        <v>blame for the increase;</v>
      </c>
    </row>
    <row r="39" spans="2:7" ht="14.25">
      <c r="B39" s="6" t="s">
        <v>1350</v>
      </c>
      <c r="G39" t="str">
        <f t="shared" si="0"/>
        <v>beached themselves, why;</v>
      </c>
    </row>
    <row r="40" spans="2:7" ht="14.25">
      <c r="B40" s="6" t="s">
        <v>101</v>
      </c>
      <c r="G40" t="str">
        <f t="shared" si="0"/>
        <v>effective, prevent;</v>
      </c>
    </row>
    <row r="41" spans="2:7" ht="14.25">
      <c r="B41" s="6" t="s">
        <v>1065</v>
      </c>
      <c r="G41">
        <f t="shared" si="0"/>
      </c>
    </row>
    <row r="42" spans="2:7" ht="14.25">
      <c r="B42" s="6" t="s">
        <v>102</v>
      </c>
      <c r="G42" t="str">
        <f t="shared" si="0"/>
        <v>protection, predictor of risk, trimming the abdomen, increasing hip size, protective mechanism;</v>
      </c>
    </row>
    <row r="43" spans="2:7" ht="14.25">
      <c r="B43" s="6" t="s">
        <v>1382</v>
      </c>
      <c r="G43" t="str">
        <f t="shared" si="0"/>
        <v>kills, leading prevantable cause;</v>
      </c>
    </row>
    <row r="44" spans="2:7" ht="14.25">
      <c r="B44" s="6" t="s">
        <v>1391</v>
      </c>
      <c r="G44" t="str">
        <f t="shared" si="0"/>
        <v>jepordize, cause, is dangerous, non-threatening;</v>
      </c>
    </row>
    <row r="45" spans="2:7" ht="14.25">
      <c r="B45" s="6" t="s">
        <v>103</v>
      </c>
      <c r="G45" t="str">
        <f t="shared" si="0"/>
        <v>curbs, to increase, send out, cutting back on;</v>
      </c>
    </row>
    <row r="46" spans="2:7" ht="14.25">
      <c r="B46" s="6" t="s">
        <v>1065</v>
      </c>
      <c r="G46">
        <f t="shared" si="0"/>
      </c>
    </row>
    <row r="47" spans="2:7" ht="14.25">
      <c r="B47" s="6" t="s">
        <v>1418</v>
      </c>
      <c r="G47" t="str">
        <f t="shared" si="0"/>
        <v>makes it harder, deprived;</v>
      </c>
    </row>
    <row r="48" spans="2:7" ht="14.25">
      <c r="B48" s="6" t="s">
        <v>104</v>
      </c>
      <c r="G48" t="str">
        <f t="shared" si="0"/>
        <v>Tamiflu is safe, no direct link, no evidence this will, no signal the drug is doing it;</v>
      </c>
    </row>
    <row r="49" spans="2:7" ht="14.25">
      <c r="B49" s="6" t="s">
        <v>1436</v>
      </c>
      <c r="G49" t="str">
        <f t="shared" si="0"/>
        <v>prevent, protect, keep from getting, reduce, health benefits;</v>
      </c>
    </row>
    <row r="50" spans="2:7" ht="14.25">
      <c r="B50" s="6" t="s">
        <v>105</v>
      </c>
      <c r="G50" t="str">
        <f t="shared" si="0"/>
        <v>after, reaction to, may cause, account for;</v>
      </c>
    </row>
    <row r="51" spans="2:7" ht="14.25">
      <c r="B51" s="6" t="s">
        <v>1065</v>
      </c>
      <c r="G51">
        <f t="shared" si="0"/>
      </c>
    </row>
    <row r="52" spans="2:7" ht="14.25">
      <c r="B52" s="6" t="s">
        <v>1452</v>
      </c>
      <c r="G52" t="str">
        <f t="shared" si="0"/>
        <v>saving  by not having to pay;</v>
      </c>
    </row>
    <row r="53" spans="2:7" ht="14.25">
      <c r="B53" s="6" t="s">
        <v>1065</v>
      </c>
      <c r="G53">
        <f t="shared" si="0"/>
      </c>
    </row>
    <row r="54" spans="2:7" ht="14.25">
      <c r="B54" s="6" t="s">
        <v>1065</v>
      </c>
      <c r="G54">
        <f t="shared" si="0"/>
      </c>
    </row>
    <row r="55" spans="2:7" ht="14.25">
      <c r="B55" s="6" t="s">
        <v>1065</v>
      </c>
      <c r="G55">
        <f t="shared" si="0"/>
      </c>
    </row>
    <row r="56" spans="2:7" ht="14.25">
      <c r="B56" s="6" t="s">
        <v>1065</v>
      </c>
      <c r="G56">
        <f t="shared" si="0"/>
      </c>
    </row>
    <row r="57" spans="2:7" ht="14.25">
      <c r="B57" s="6" t="s">
        <v>106</v>
      </c>
      <c r="G57" t="str">
        <f t="shared" si="0"/>
        <v>predictor, prevent, delay;</v>
      </c>
    </row>
    <row r="58" spans="2:7" ht="14.25">
      <c r="B58" s="6" t="s">
        <v>1495</v>
      </c>
      <c r="G58" t="str">
        <f t="shared" si="0"/>
        <v>links, treatment, prevention;</v>
      </c>
    </row>
    <row r="59" spans="2:7" ht="14.25">
      <c r="B59" s="6" t="s">
        <v>1065</v>
      </c>
      <c r="G59">
        <f t="shared" si="0"/>
      </c>
    </row>
    <row r="60" spans="2:7" ht="14.25">
      <c r="B60" s="6" t="s">
        <v>1507</v>
      </c>
      <c r="G60" t="str">
        <f t="shared" si="0"/>
        <v>neutralized;</v>
      </c>
    </row>
    <row r="61" spans="2:7" ht="14.25">
      <c r="B61" s="6" t="s">
        <v>1065</v>
      </c>
      <c r="G61">
        <f t="shared" si="0"/>
      </c>
    </row>
    <row r="62" spans="2:7" ht="14.25">
      <c r="B62" s="6" t="s">
        <v>1518</v>
      </c>
      <c r="G62" t="str">
        <f t="shared" si="0"/>
        <v>test posed;</v>
      </c>
    </row>
    <row r="63" spans="2:7" ht="14.25">
      <c r="B63" s="6" t="s">
        <v>1523</v>
      </c>
      <c r="G63" t="str">
        <f t="shared" si="0"/>
        <v>great equalizer;</v>
      </c>
    </row>
    <row r="64" spans="2:7" ht="14.25">
      <c r="B64" s="6" t="s">
        <v>1179</v>
      </c>
      <c r="G64" t="str">
        <f t="shared" si="0"/>
        <v>causes;</v>
      </c>
    </row>
    <row r="65" spans="2:7" ht="14.25">
      <c r="B65" s="6" t="s">
        <v>1538</v>
      </c>
      <c r="G65" t="str">
        <f t="shared" si="0"/>
        <v>influence a person's chance, influence, long-lasting effect, can impact risk;</v>
      </c>
    </row>
    <row r="66" spans="2:7" ht="14.25">
      <c r="B66" s="6" t="s">
        <v>1065</v>
      </c>
      <c r="G66">
        <f t="shared" si="0"/>
      </c>
    </row>
    <row r="67" spans="2:7" ht="14.25">
      <c r="B67" s="6" t="s">
        <v>1549</v>
      </c>
      <c r="G67" t="str">
        <f aca="true" t="shared" si="1" ref="G67:G130">IF(B67&lt;&gt;"",B67&amp;";","")</f>
        <v>links, related to, as a result of exposure,;</v>
      </c>
    </row>
    <row r="68" spans="2:7" ht="14.25">
      <c r="B68" s="6" t="s">
        <v>1065</v>
      </c>
      <c r="G68">
        <f t="shared" si="1"/>
      </c>
    </row>
    <row r="69" spans="2:7" ht="14.25">
      <c r="B69" s="6" t="s">
        <v>1065</v>
      </c>
      <c r="G69">
        <f t="shared" si="1"/>
      </c>
    </row>
    <row r="70" spans="2:7" ht="14.25">
      <c r="B70" s="6" t="s">
        <v>107</v>
      </c>
      <c r="G70" t="str">
        <f t="shared" si="1"/>
        <v>can keep, delaying, seemed to help, to have an effect;</v>
      </c>
    </row>
    <row r="71" spans="2:7" ht="14.25">
      <c r="B71" s="6" t="s">
        <v>108</v>
      </c>
      <c r="G71" t="str">
        <f t="shared" si="1"/>
        <v>substantial impact, changes lives, transform people's lives;</v>
      </c>
    </row>
    <row r="72" spans="2:7" ht="14.25">
      <c r="B72" s="6" t="s">
        <v>109</v>
      </c>
      <c r="G72" t="str">
        <f t="shared" si="1"/>
        <v>works, promotes weight loss, keep from being absorbed, has side effects;</v>
      </c>
    </row>
    <row r="73" spans="2:7" ht="14.25">
      <c r="B73" s="6" t="s">
        <v>110</v>
      </c>
      <c r="G73" t="str">
        <f t="shared" si="1"/>
        <v>health impact, caused by;</v>
      </c>
    </row>
    <row r="74" spans="2:7" ht="14.25">
      <c r="B74" s="6" t="s">
        <v>111</v>
      </c>
      <c r="G74" t="str">
        <f t="shared" si="1"/>
        <v>responsible for, clear links;</v>
      </c>
    </row>
    <row r="75" spans="2:7" ht="14.25">
      <c r="B75" s="6" t="s">
        <v>112</v>
      </c>
      <c r="G75" t="str">
        <f t="shared" si="1"/>
        <v>die from;</v>
      </c>
    </row>
    <row r="76" spans="2:7" ht="14.25">
      <c r="B76" s="6" t="s">
        <v>113</v>
      </c>
      <c r="G76" t="str">
        <f t="shared" si="1"/>
        <v>toxic, linked, toxic exposure, health affects;</v>
      </c>
    </row>
    <row r="77" spans="2:7" ht="14.25">
      <c r="B77" s="6" t="s">
        <v>1618</v>
      </c>
      <c r="G77" t="str">
        <f t="shared" si="1"/>
        <v>better, essential to, to provide;</v>
      </c>
    </row>
    <row r="78" spans="2:7" ht="14.25">
      <c r="B78" s="6" t="s">
        <v>114</v>
      </c>
      <c r="G78" t="str">
        <f t="shared" si="1"/>
        <v>from, the reason, influence;</v>
      </c>
    </row>
    <row r="79" spans="2:7" ht="14.25">
      <c r="B79" s="6" t="s">
        <v>1065</v>
      </c>
      <c r="G79">
        <f t="shared" si="1"/>
      </c>
    </row>
    <row r="80" spans="2:7" ht="14.25">
      <c r="B80" s="6" t="s">
        <v>1065</v>
      </c>
      <c r="G80">
        <f t="shared" si="1"/>
      </c>
    </row>
    <row r="81" spans="2:7" ht="14.25">
      <c r="B81" s="6" t="s">
        <v>164</v>
      </c>
      <c r="G81" t="str">
        <f t="shared" si="1"/>
        <v>bad for your health, hasten your own death, die of a broken heart, face higher risks,;</v>
      </c>
    </row>
    <row r="82" spans="2:7" ht="14.25">
      <c r="B82" s="6" t="s">
        <v>115</v>
      </c>
      <c r="G82" t="str">
        <f t="shared" si="1"/>
        <v>benefit from/against, value of supplements, protection against;</v>
      </c>
    </row>
    <row r="83" spans="2:7" ht="14.25">
      <c r="B83" s="6" t="s">
        <v>1065</v>
      </c>
      <c r="G83">
        <f t="shared" si="1"/>
      </c>
    </row>
    <row r="84" spans="2:7" ht="14.25">
      <c r="B84" s="6" t="s">
        <v>116</v>
      </c>
      <c r="G84" t="str">
        <f t="shared" si="1"/>
        <v>link, help;</v>
      </c>
    </row>
    <row r="85" spans="2:7" ht="14.25">
      <c r="B85" s="6" t="s">
        <v>1065</v>
      </c>
      <c r="G85">
        <f t="shared" si="1"/>
      </c>
    </row>
    <row r="86" spans="2:7" ht="14.25">
      <c r="B86" s="6" t="s">
        <v>117</v>
      </c>
      <c r="G86" t="str">
        <f t="shared" si="1"/>
        <v>doubles, bringing on, reduce;</v>
      </c>
    </row>
    <row r="87" spans="2:7" ht="14.25">
      <c r="B87" s="6" t="s">
        <v>1065</v>
      </c>
      <c r="G87">
        <f t="shared" si="1"/>
      </c>
    </row>
    <row r="88" spans="2:7" ht="14.25">
      <c r="B88" s="6" t="s">
        <v>1065</v>
      </c>
      <c r="G88">
        <f t="shared" si="1"/>
      </c>
    </row>
    <row r="89" spans="2:7" ht="14.25">
      <c r="B89" s="6" t="s">
        <v>118</v>
      </c>
      <c r="G89" t="str">
        <f t="shared" si="1"/>
        <v>spell trouble, reduce;</v>
      </c>
    </row>
    <row r="90" spans="2:7" ht="14.25">
      <c r="B90" s="6" t="s">
        <v>1065</v>
      </c>
      <c r="G90">
        <f t="shared" si="1"/>
      </c>
    </row>
    <row r="91" spans="2:7" ht="14.25">
      <c r="B91" s="6" t="s">
        <v>1065</v>
      </c>
      <c r="G91">
        <f t="shared" si="1"/>
      </c>
    </row>
    <row r="92" spans="2:7" ht="14.25">
      <c r="B92" s="6" t="s">
        <v>1065</v>
      </c>
      <c r="G92">
        <f t="shared" si="1"/>
      </c>
    </row>
    <row r="93" spans="2:7" ht="14.25">
      <c r="B93" s="6" t="s">
        <v>119</v>
      </c>
      <c r="G93" t="str">
        <f t="shared" si="1"/>
        <v>life/health saving/threatening;</v>
      </c>
    </row>
    <row r="94" spans="2:7" ht="14.25">
      <c r="B94" s="6" t="s">
        <v>1065</v>
      </c>
      <c r="G94">
        <f t="shared" si="1"/>
      </c>
    </row>
    <row r="95" spans="2:7" ht="14.25">
      <c r="B95" s="6" t="s">
        <v>886</v>
      </c>
      <c r="G95" t="str">
        <f t="shared" si="1"/>
        <v>linked, increases their risk, can be... bad for the heart, strongly linked;</v>
      </c>
    </row>
    <row r="96" spans="2:7" ht="14.25">
      <c r="B96" s="6" t="s">
        <v>1065</v>
      </c>
      <c r="G96">
        <f t="shared" si="1"/>
      </c>
    </row>
    <row r="97" spans="2:7" ht="14.25">
      <c r="B97" s="6" t="s">
        <v>120</v>
      </c>
      <c r="G97" t="str">
        <f t="shared" si="1"/>
        <v>benefits. prevent, sign of good health;</v>
      </c>
    </row>
    <row r="98" spans="2:7" ht="14.25">
      <c r="B98" s="6" t="s">
        <v>1065</v>
      </c>
      <c r="G98">
        <f t="shared" si="1"/>
      </c>
    </row>
    <row r="99" spans="2:7" ht="14.25">
      <c r="B99" s="6" t="s">
        <v>121</v>
      </c>
      <c r="G99" t="str">
        <f t="shared" si="1"/>
        <v>power to heal, helps;</v>
      </c>
    </row>
    <row r="100" spans="2:7" ht="14.25">
      <c r="B100" s="6" t="s">
        <v>1065</v>
      </c>
      <c r="G100">
        <f t="shared" si="1"/>
      </c>
    </row>
    <row r="101" spans="2:7" ht="14.25">
      <c r="B101" s="6" t="s">
        <v>122</v>
      </c>
      <c r="G101" t="str">
        <f t="shared" si="1"/>
        <v>effective, gave them;</v>
      </c>
    </row>
    <row r="102" spans="2:7" ht="14.25">
      <c r="B102" s="6" t="s">
        <v>1065</v>
      </c>
      <c r="G102">
        <f t="shared" si="1"/>
      </c>
    </row>
    <row r="103" spans="2:7" ht="14.25">
      <c r="B103" s="6" t="s">
        <v>1065</v>
      </c>
      <c r="G103">
        <f t="shared" si="1"/>
      </c>
    </row>
    <row r="104" spans="2:7" ht="14.25">
      <c r="B104" s="6" t="s">
        <v>1065</v>
      </c>
      <c r="G104">
        <f t="shared" si="1"/>
      </c>
    </row>
    <row r="105" spans="2:7" ht="14.25">
      <c r="B105" s="6" t="s">
        <v>1065</v>
      </c>
      <c r="G105">
        <f t="shared" si="1"/>
      </c>
    </row>
    <row r="106" spans="2:7" ht="14.25">
      <c r="B106" s="6" t="s">
        <v>1065</v>
      </c>
      <c r="G106">
        <f t="shared" si="1"/>
      </c>
    </row>
    <row r="107" spans="2:7" ht="14.25">
      <c r="B107" s="6" t="s">
        <v>364</v>
      </c>
      <c r="G107" t="str">
        <f t="shared" si="1"/>
        <v>connection with, leads to;</v>
      </c>
    </row>
    <row r="108" spans="2:7" ht="14.25">
      <c r="B108" s="6" t="s">
        <v>1065</v>
      </c>
      <c r="G108">
        <f t="shared" si="1"/>
      </c>
    </row>
    <row r="109" spans="2:7" ht="14.25">
      <c r="B109" s="6" t="s">
        <v>1065</v>
      </c>
      <c r="G109">
        <f t="shared" si="1"/>
      </c>
    </row>
    <row r="110" spans="2:7" ht="14.25">
      <c r="B110" s="6" t="s">
        <v>1065</v>
      </c>
      <c r="G110">
        <f t="shared" si="1"/>
      </c>
    </row>
    <row r="111" spans="2:7" ht="14.25">
      <c r="B111" s="6" t="s">
        <v>383</v>
      </c>
      <c r="G111" t="str">
        <f t="shared" si="1"/>
        <v>leads to;</v>
      </c>
    </row>
    <row r="112" spans="2:7" ht="14.25">
      <c r="B112" s="6" t="s">
        <v>1065</v>
      </c>
      <c r="G112">
        <f t="shared" si="1"/>
      </c>
    </row>
    <row r="113" spans="2:7" ht="14.25">
      <c r="B113" s="6" t="s">
        <v>1065</v>
      </c>
      <c r="G113">
        <f t="shared" si="1"/>
      </c>
    </row>
    <row r="114" spans="2:7" ht="14.25">
      <c r="B114" s="6" t="s">
        <v>1065</v>
      </c>
      <c r="G114">
        <f t="shared" si="1"/>
      </c>
    </row>
    <row r="115" spans="2:7" ht="14.25">
      <c r="B115" s="6" t="s">
        <v>403</v>
      </c>
      <c r="G115" t="str">
        <f t="shared" si="1"/>
        <v>because of;</v>
      </c>
    </row>
    <row r="116" spans="2:7" ht="14.25">
      <c r="B116" s="6" t="s">
        <v>1065</v>
      </c>
      <c r="G116">
        <f t="shared" si="1"/>
      </c>
    </row>
    <row r="117" spans="2:7" ht="14.25">
      <c r="B117" s="6" t="s">
        <v>412</v>
      </c>
      <c r="G117" t="str">
        <f t="shared" si="1"/>
        <v>contribute, lead to, factors,;</v>
      </c>
    </row>
    <row r="118" spans="2:7" ht="14.25">
      <c r="B118" s="6" t="s">
        <v>123</v>
      </c>
      <c r="G118" t="str">
        <f t="shared" si="1"/>
        <v>substantially increased the risk,  may lower the risk;</v>
      </c>
    </row>
    <row r="119" spans="2:7" ht="14.25">
      <c r="B119" s="6" t="s">
        <v>1065</v>
      </c>
      <c r="G119">
        <f t="shared" si="1"/>
      </c>
    </row>
    <row r="120" spans="2:7" ht="14.25">
      <c r="B120" s="6" t="s">
        <v>124</v>
      </c>
      <c r="G120" t="str">
        <f t="shared" si="1"/>
        <v>reduces the risk, does not reduce, confers health benefits;</v>
      </c>
    </row>
    <row r="121" spans="2:7" ht="14.25">
      <c r="B121" s="6" t="s">
        <v>1065</v>
      </c>
      <c r="G121">
        <f t="shared" si="1"/>
      </c>
    </row>
    <row r="122" spans="2:7" ht="14.25">
      <c r="B122" s="6" t="s">
        <v>1065</v>
      </c>
      <c r="G122">
        <f t="shared" si="1"/>
      </c>
    </row>
    <row r="123" spans="2:7" ht="14.25">
      <c r="B123" s="6" t="s">
        <v>1065</v>
      </c>
      <c r="G123">
        <f t="shared" si="1"/>
      </c>
    </row>
    <row r="124" spans="2:7" ht="14.25">
      <c r="B124" s="6" t="s">
        <v>1065</v>
      </c>
      <c r="G124">
        <f t="shared" si="1"/>
      </c>
    </row>
    <row r="125" spans="2:7" ht="14.25">
      <c r="B125" s="6" t="s">
        <v>456</v>
      </c>
      <c r="G125" t="str">
        <f t="shared" si="1"/>
        <v>quit smoking;</v>
      </c>
    </row>
    <row r="126" spans="2:7" ht="14.25">
      <c r="B126" s="6" t="s">
        <v>460</v>
      </c>
      <c r="G126" t="str">
        <f t="shared" si="1"/>
        <v>help smokers quit;</v>
      </c>
    </row>
    <row r="127" spans="2:7" ht="14.25">
      <c r="B127" s="6" t="s">
        <v>467</v>
      </c>
      <c r="G127" t="str">
        <f t="shared" si="1"/>
        <v>pill role, drug is not safe, linked, link, contributing to, cause of death;</v>
      </c>
    </row>
    <row r="128" spans="2:7" ht="14.25">
      <c r="B128" s="6" t="s">
        <v>1065</v>
      </c>
      <c r="G128">
        <f t="shared" si="1"/>
      </c>
    </row>
    <row r="129" spans="2:7" ht="14.25">
      <c r="B129" s="6" t="s">
        <v>125</v>
      </c>
      <c r="G129" t="str">
        <f t="shared" si="1"/>
        <v>may buffer, have a protective effect;</v>
      </c>
    </row>
    <row r="130" spans="2:7" ht="14.25">
      <c r="B130" s="6" t="s">
        <v>490</v>
      </c>
      <c r="G130" t="str">
        <f t="shared" si="1"/>
        <v>depend on, a beneficial effect, cut their risk,;</v>
      </c>
    </row>
    <row r="131" spans="2:7" ht="14.25">
      <c r="B131" s="6" t="s">
        <v>1065</v>
      </c>
      <c r="G131">
        <f aca="true" t="shared" si="2" ref="G131:G194">IF(B131&lt;&gt;"",B131&amp;";","")</f>
      </c>
    </row>
    <row r="132" spans="2:7" ht="14.25">
      <c r="B132" s="6" t="s">
        <v>1065</v>
      </c>
      <c r="G132">
        <f t="shared" si="2"/>
      </c>
    </row>
    <row r="133" spans="2:7" ht="14.25">
      <c r="B133" s="6" t="s">
        <v>1065</v>
      </c>
      <c r="G133">
        <f t="shared" si="2"/>
      </c>
    </row>
    <row r="134" spans="2:7" ht="14.25">
      <c r="B134" s="6" t="s">
        <v>1065</v>
      </c>
      <c r="G134">
        <f t="shared" si="2"/>
      </c>
    </row>
    <row r="135" spans="2:7" ht="14.25">
      <c r="B135" s="6" t="s">
        <v>524</v>
      </c>
      <c r="G135" t="str">
        <f t="shared" si="2"/>
        <v>harms, health hazard, die as a result, vulnerable, at risk, triggered, worsened, spark damage, lead;</v>
      </c>
    </row>
    <row r="136" spans="2:7" ht="14.25">
      <c r="B136" s="6" t="s">
        <v>534</v>
      </c>
      <c r="G136" t="str">
        <f t="shared" si="2"/>
        <v>reduce survival, influence a woman's odds of surviving breast cancer, affect survival;</v>
      </c>
    </row>
    <row r="137" spans="2:7" ht="14.25">
      <c r="B137" s="6" t="s">
        <v>126</v>
      </c>
      <c r="G137" t="str">
        <f t="shared" si="2"/>
        <v>influences;</v>
      </c>
    </row>
    <row r="138" spans="2:7" ht="14.25">
      <c r="B138" s="6" t="s">
        <v>1065</v>
      </c>
      <c r="G138">
        <f t="shared" si="2"/>
      </c>
    </row>
    <row r="139" spans="2:7" ht="14.25">
      <c r="B139" s="6" t="s">
        <v>560</v>
      </c>
      <c r="G139" t="str">
        <f t="shared" si="2"/>
        <v>might trigger, may set off, raise, higher incience;</v>
      </c>
    </row>
    <row r="140" spans="2:7" ht="14.25">
      <c r="B140" s="6" t="s">
        <v>570</v>
      </c>
      <c r="G140" t="str">
        <f t="shared" si="2"/>
        <v>pass it on, got the desease from the father;</v>
      </c>
    </row>
    <row r="141" spans="2:7" ht="14.25">
      <c r="B141" s="6" t="s">
        <v>580</v>
      </c>
      <c r="G141" t="str">
        <f t="shared" si="2"/>
        <v>influences, increased, couldn't help themselves, tripped up, leading one to over-serve;</v>
      </c>
    </row>
    <row r="142" spans="2:7" ht="14.25">
      <c r="B142" s="6" t="s">
        <v>1065</v>
      </c>
      <c r="G142">
        <f t="shared" si="2"/>
      </c>
    </row>
    <row r="143" spans="2:7" ht="14.25">
      <c r="B143" s="6" t="s">
        <v>127</v>
      </c>
      <c r="G143" t="str">
        <f t="shared" si="2"/>
        <v>leads to, will be more prevalent, has led;</v>
      </c>
    </row>
    <row r="144" spans="2:7" ht="14.25">
      <c r="B144" s="6" t="s">
        <v>1065</v>
      </c>
      <c r="G144">
        <f t="shared" si="2"/>
      </c>
    </row>
    <row r="145" spans="2:7" ht="14.25">
      <c r="B145" s="6" t="s">
        <v>610</v>
      </c>
      <c r="G145" t="str">
        <f t="shared" si="2"/>
        <v>double their risk, increase, linking pill to outcomes, eases hot-flash risk;</v>
      </c>
    </row>
    <row r="146" spans="2:7" ht="14.25">
      <c r="B146" s="6" t="s">
        <v>128</v>
      </c>
      <c r="G146" t="str">
        <f t="shared" si="2"/>
        <v>raise the risk;</v>
      </c>
    </row>
    <row r="147" spans="2:7" ht="14.25">
      <c r="B147" s="6" t="s">
        <v>129</v>
      </c>
      <c r="G147" t="str">
        <f t="shared" si="2"/>
        <v>greater burden, overweight cost ...,  obesity cost;</v>
      </c>
    </row>
    <row r="148" spans="2:7" ht="14.25">
      <c r="B148" s="6" t="s">
        <v>636</v>
      </c>
      <c r="G148" t="str">
        <f t="shared" si="2"/>
        <v>due to, caused by, killed;</v>
      </c>
    </row>
    <row r="149" spans="2:7" ht="14.25">
      <c r="B149" s="6" t="s">
        <v>1065</v>
      </c>
      <c r="G149">
        <f t="shared" si="2"/>
      </c>
    </row>
    <row r="150" spans="2:7" ht="14.25">
      <c r="B150" s="6" t="s">
        <v>1065</v>
      </c>
      <c r="G150">
        <f t="shared" si="2"/>
      </c>
    </row>
    <row r="151" spans="2:7" ht="14.25">
      <c r="B151" s="6" t="s">
        <v>1065</v>
      </c>
      <c r="G151">
        <f t="shared" si="2"/>
      </c>
    </row>
    <row r="152" spans="2:7" ht="14.25">
      <c r="B152" s="6" t="s">
        <v>1065</v>
      </c>
      <c r="G152">
        <f t="shared" si="2"/>
      </c>
    </row>
    <row r="153" spans="2:7" ht="14.25">
      <c r="B153" s="6" t="s">
        <v>669</v>
      </c>
      <c r="G153" t="str">
        <f t="shared" si="2"/>
        <v>reduces, help control;</v>
      </c>
    </row>
    <row r="154" spans="2:7" ht="14.25">
      <c r="B154" s="6" t="s">
        <v>678</v>
      </c>
      <c r="G154" t="str">
        <f t="shared" si="2"/>
        <v>"due to";</v>
      </c>
    </row>
    <row r="155" spans="2:7" ht="14.25">
      <c r="B155" s="6" t="s">
        <v>1065</v>
      </c>
      <c r="G155">
        <f t="shared" si="2"/>
      </c>
    </row>
    <row r="156" spans="2:7" ht="14.25">
      <c r="B156" s="6" t="s">
        <v>1065</v>
      </c>
      <c r="G156">
        <f t="shared" si="2"/>
      </c>
    </row>
    <row r="157" spans="2:7" ht="14.25">
      <c r="B157" s="6" t="s">
        <v>130</v>
      </c>
      <c r="G157" t="str">
        <f t="shared" si="2"/>
        <v>attributed to;</v>
      </c>
    </row>
    <row r="158" spans="2:7" ht="14.25">
      <c r="B158" s="6" t="s">
        <v>707</v>
      </c>
      <c r="G158" t="str">
        <f t="shared" si="2"/>
        <v>"interactive feature can encourage violence";</v>
      </c>
    </row>
    <row r="159" spans="2:7" ht="14.25">
      <c r="B159" s="6" t="s">
        <v>718</v>
      </c>
      <c r="G159" t="str">
        <f t="shared" si="2"/>
        <v>affects, hurts, narrow, gain, influence, raised;</v>
      </c>
    </row>
    <row r="160" spans="2:7" ht="14.25">
      <c r="B160" s="6" t="s">
        <v>725</v>
      </c>
      <c r="G160" t="str">
        <f t="shared" si="2"/>
        <v>influence;</v>
      </c>
    </row>
    <row r="161" spans="2:7" ht="14.25">
      <c r="B161" s="6" t="s">
        <v>131</v>
      </c>
      <c r="G161" t="str">
        <f t="shared" si="2"/>
        <v>dying of [from] tobacco-related diseases;</v>
      </c>
    </row>
    <row r="162" spans="2:7" ht="14.25">
      <c r="B162" s="6" t="s">
        <v>132</v>
      </c>
      <c r="G162" t="str">
        <f t="shared" si="2"/>
        <v>linked, affect, disrupt, trigger, put, link, predict, intervene;</v>
      </c>
    </row>
    <row r="163" spans="2:7" ht="14.25">
      <c r="B163" s="6" t="s">
        <v>1065</v>
      </c>
      <c r="G163">
        <f t="shared" si="2"/>
      </c>
    </row>
    <row r="164" spans="2:7" ht="14.25">
      <c r="B164" s="6" t="s">
        <v>1065</v>
      </c>
      <c r="G164">
        <f t="shared" si="2"/>
      </c>
    </row>
    <row r="165" spans="2:7" ht="14.25">
      <c r="B165" s="6" t="s">
        <v>761</v>
      </c>
      <c r="G165" t="str">
        <f t="shared" si="2"/>
        <v>have higher death rates, putting babies at increased risk;</v>
      </c>
    </row>
    <row r="166" spans="2:7" ht="14.25">
      <c r="B166" s="6" t="s">
        <v>770</v>
      </c>
      <c r="G166" t="str">
        <f t="shared" si="2"/>
        <v>cut, protective benefits, stronger effect, more beneficial;</v>
      </c>
    </row>
    <row r="167" spans="2:7" ht="14.25">
      <c r="B167" s="6" t="s">
        <v>1065</v>
      </c>
      <c r="G167">
        <f t="shared" si="2"/>
      </c>
    </row>
    <row r="168" spans="2:7" ht="14.25">
      <c r="B168" s="6" t="s">
        <v>782</v>
      </c>
      <c r="G168" t="str">
        <f t="shared" si="2"/>
        <v>putting them at a higher risk;</v>
      </c>
    </row>
    <row r="169" spans="2:7" ht="14.25">
      <c r="B169" s="6" t="s">
        <v>792</v>
      </c>
      <c r="G169" t="str">
        <f t="shared" si="2"/>
        <v>impact;</v>
      </c>
    </row>
    <row r="170" spans="2:7" ht="14.25">
      <c r="B170" s="6" t="s">
        <v>801</v>
      </c>
      <c r="G170" t="str">
        <f t="shared" si="2"/>
        <v>precognition exists;</v>
      </c>
    </row>
    <row r="171" spans="2:7" ht="14.25">
      <c r="B171" s="6" t="s">
        <v>808</v>
      </c>
      <c r="G171" t="str">
        <f t="shared" si="2"/>
        <v>reduced accidents, is responsible for, decrease;</v>
      </c>
    </row>
    <row r="172" spans="2:7" ht="14.25">
      <c r="B172" s="6" t="s">
        <v>812</v>
      </c>
      <c r="G172" t="str">
        <f t="shared" si="2"/>
        <v>because, cut;</v>
      </c>
    </row>
    <row r="173" spans="2:7" ht="14.25">
      <c r="B173" s="6" t="s">
        <v>1065</v>
      </c>
      <c r="G173">
        <f t="shared" si="2"/>
      </c>
    </row>
    <row r="174" spans="2:7" ht="14.25">
      <c r="B174" s="6" t="s">
        <v>1065</v>
      </c>
      <c r="G174">
        <f t="shared" si="2"/>
      </c>
    </row>
    <row r="175" spans="2:7" ht="14.25">
      <c r="B175" s="6" t="s">
        <v>1065</v>
      </c>
      <c r="G175">
        <f t="shared" si="2"/>
      </c>
    </row>
    <row r="176" spans="2:7" ht="14.25">
      <c r="B176" s="6" t="s">
        <v>1065</v>
      </c>
      <c r="G176">
        <f t="shared" si="2"/>
      </c>
    </row>
    <row r="177" spans="2:7" ht="14.25">
      <c r="B177" s="6" t="s">
        <v>10</v>
      </c>
      <c r="G177" t="str">
        <f t="shared" si="2"/>
        <v>linked, plays a role in, explained, driven by, influence;</v>
      </c>
    </row>
    <row r="178" spans="2:7" ht="14.25">
      <c r="B178" s="6" t="s">
        <v>19</v>
      </c>
      <c r="G178" t="str">
        <f t="shared" si="2"/>
        <v>effective;</v>
      </c>
    </row>
    <row r="179" spans="2:7" ht="14.25">
      <c r="B179" s="6" t="s">
        <v>27</v>
      </c>
      <c r="G179" t="str">
        <f t="shared" si="2"/>
        <v>protect, had a decreased risk, fight malignancy;</v>
      </c>
    </row>
    <row r="180" spans="2:7" ht="14.25">
      <c r="B180" s="6" t="s">
        <v>133</v>
      </c>
      <c r="G180" t="str">
        <f t="shared" si="2"/>
        <v>linked to, attributed to, due to;</v>
      </c>
    </row>
    <row r="181" spans="2:7" ht="14.25">
      <c r="B181" s="6" t="s">
        <v>134</v>
      </c>
      <c r="G181" t="str">
        <f t="shared" si="2"/>
        <v>risk may be higher if they use patch, faced higher risk, linked to;</v>
      </c>
    </row>
    <row r="182" spans="2:7" ht="14.25">
      <c r="B182" s="6" t="s">
        <v>1065</v>
      </c>
      <c r="G182">
        <f t="shared" si="2"/>
      </c>
    </row>
    <row r="183" spans="2:7" ht="14.25">
      <c r="B183" s="6" t="s">
        <v>1065</v>
      </c>
      <c r="G183">
        <f t="shared" si="2"/>
      </c>
    </row>
    <row r="184" spans="2:7" ht="14.25">
      <c r="B184" s="6" t="s">
        <v>62</v>
      </c>
      <c r="G184" t="str">
        <f t="shared" si="2"/>
        <v>stave off diabetes, cut diabetes risk;</v>
      </c>
    </row>
    <row r="185" spans="2:7" ht="14.25">
      <c r="B185" s="6" t="s">
        <v>1065</v>
      </c>
      <c r="G185">
        <f t="shared" si="2"/>
      </c>
    </row>
    <row r="186" spans="2:7" ht="14.25">
      <c r="B186" s="6" t="s">
        <v>1065</v>
      </c>
      <c r="G186">
        <f t="shared" si="2"/>
      </c>
    </row>
    <row r="187" spans="2:7" ht="14.25">
      <c r="B187" s="6" t="s">
        <v>906</v>
      </c>
      <c r="G187" t="str">
        <f t="shared" si="2"/>
        <v>contribute to the deaths, affect, deterred, prerequisites for;</v>
      </c>
    </row>
    <row r="188" spans="2:7" ht="14.25">
      <c r="B188" s="6" t="s">
        <v>916</v>
      </c>
      <c r="G188" t="str">
        <f t="shared" si="2"/>
        <v>increases risk, at risk, put themselves at risk, raised the risk, support a causal relationship;</v>
      </c>
    </row>
    <row r="189" spans="2:7" ht="14.25">
      <c r="B189" s="6" t="s">
        <v>1065</v>
      </c>
      <c r="G189">
        <f t="shared" si="2"/>
      </c>
    </row>
    <row r="190" spans="2:7" ht="14.25">
      <c r="B190" s="6" t="s">
        <v>931</v>
      </c>
      <c r="G190" t="str">
        <f t="shared" si="2"/>
        <v>create, will generate, will disappear, will be enjoyed, This effect, beng the creator, you create;</v>
      </c>
    </row>
    <row r="191" spans="2:7" ht="14.25">
      <c r="B191" s="6" t="s">
        <v>1065</v>
      </c>
      <c r="G191">
        <f t="shared" si="2"/>
      </c>
    </row>
    <row r="192" spans="2:7" ht="14.25">
      <c r="B192" s="6" t="s">
        <v>135</v>
      </c>
      <c r="G192" t="str">
        <f t="shared" si="2"/>
        <v>targeting boys;</v>
      </c>
    </row>
    <row r="193" spans="2:7" ht="14.25">
      <c r="B193" s="6" t="s">
        <v>1065</v>
      </c>
      <c r="G193">
        <f t="shared" si="2"/>
      </c>
    </row>
    <row r="194" spans="2:7" ht="14.25">
      <c r="B194" s="6" t="s">
        <v>1065</v>
      </c>
      <c r="G194">
        <f t="shared" si="2"/>
      </c>
    </row>
    <row r="195" spans="2:7" ht="14.25">
      <c r="B195" s="6" t="s">
        <v>136</v>
      </c>
      <c r="G195" t="str">
        <f aca="true" t="shared" si="3" ref="G195:G201">IF(B195&lt;&gt;"",B195&amp;";","")</f>
        <v>prevent, protect,  provide protection;</v>
      </c>
    </row>
    <row r="196" spans="2:7" ht="14.25">
      <c r="B196" s="6" t="s">
        <v>227</v>
      </c>
      <c r="G196" t="str">
        <f t="shared" si="3"/>
        <v>links, increased risk;</v>
      </c>
    </row>
    <row r="197" spans="2:7" ht="14.25">
      <c r="B197" s="6" t="s">
        <v>1065</v>
      </c>
      <c r="G197">
        <f t="shared" si="3"/>
      </c>
    </row>
    <row r="198" spans="2:7" ht="14.25">
      <c r="B198" s="6" t="s">
        <v>1065</v>
      </c>
      <c r="G198">
        <f t="shared" si="3"/>
      </c>
    </row>
    <row r="199" spans="2:7" ht="14.25">
      <c r="B199" s="6" t="s">
        <v>1065</v>
      </c>
      <c r="G199">
        <f t="shared" si="3"/>
      </c>
    </row>
    <row r="200" spans="2:7" ht="14.25">
      <c r="B200" s="6" t="s">
        <v>252</v>
      </c>
      <c r="G200" t="str">
        <f t="shared" si="3"/>
        <v>link(s);</v>
      </c>
    </row>
    <row r="201" spans="2:7" ht="14.25">
      <c r="B201" s="6" t="s">
        <v>137</v>
      </c>
      <c r="G201" t="str">
        <f t="shared" si="3"/>
        <v>effect, matters, taking off, effective in helping;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Schield</dc:creator>
  <cp:keywords/>
  <dc:description/>
  <cp:lastModifiedBy>Milo Schield</cp:lastModifiedBy>
  <dcterms:created xsi:type="dcterms:W3CDTF">2007-10-21T15:19:20Z</dcterms:created>
  <dcterms:modified xsi:type="dcterms:W3CDTF">2007-10-22T03:15:58Z</dcterms:modified>
  <cp:category/>
  <cp:version/>
  <cp:contentType/>
  <cp:contentStatus/>
</cp:coreProperties>
</file>