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70" windowWidth="15915" windowHeight="12015" tabRatio="703" activeTab="1"/>
  </bookViews>
  <sheets>
    <sheet name="Proportions" sheetId="1" r:id="rId1"/>
    <sheet name="Averages" sheetId="2" r:id="rId2"/>
  </sheets>
  <definedNames/>
  <calcPr fullCalcOnLoad="1"/>
</workbook>
</file>

<file path=xl/sharedStrings.xml><?xml version="1.0" encoding="utf-8"?>
<sst xmlns="http://schemas.openxmlformats.org/spreadsheetml/2006/main" count="106" uniqueCount="66">
  <si>
    <t>Count</t>
  </si>
  <si>
    <t>ME</t>
  </si>
  <si>
    <t>Average</t>
  </si>
  <si>
    <t>Confidence Level</t>
  </si>
  <si>
    <t>CI-Lower</t>
  </si>
  <si>
    <t>CI-Upper</t>
  </si>
  <si>
    <t>Bar1</t>
  </si>
  <si>
    <t>Bar2</t>
  </si>
  <si>
    <t>CI-Lower = Ave - ME</t>
  </si>
  <si>
    <t>CI-Upper = Ave + ME</t>
  </si>
  <si>
    <t>2*ME</t>
  </si>
  <si>
    <t>t-critical</t>
  </si>
  <si>
    <t>t = TINV(p, df)</t>
  </si>
  <si>
    <t>ME = t*StdDev/Sqrt(n)</t>
  </si>
  <si>
    <t>SD=Std. Deviation</t>
  </si>
  <si>
    <t>SD</t>
  </si>
  <si>
    <t>Sample Size</t>
  </si>
  <si>
    <t>Display two-group confidence intervals: Proportions</t>
  </si>
  <si>
    <t>Display two-group confidence intervals: Averages</t>
  </si>
  <si>
    <t>1) Select the graph</t>
  </si>
  <si>
    <t>3) Click on Title tab</t>
  </si>
  <si>
    <t>Press OK</t>
  </si>
  <si>
    <t>To change the title of this graph:</t>
  </si>
  <si>
    <t>To change horizontal scale</t>
  </si>
  <si>
    <t>2) Right mouse</t>
  </si>
  <si>
    <t>4) Select Scale tab</t>
  </si>
  <si>
    <t>5) Enter appropriate values</t>
  </si>
  <si>
    <t xml:space="preserve">     for Minimum and Maximum.</t>
  </si>
  <si>
    <t>Male Height</t>
  </si>
  <si>
    <t>Female Height</t>
  </si>
  <si>
    <t>Gals who Work</t>
  </si>
  <si>
    <t>Min</t>
  </si>
  <si>
    <t>Max</t>
  </si>
  <si>
    <t>Guys who Work</t>
  </si>
  <si>
    <t>Suggested values</t>
  </si>
  <si>
    <t>2)  Right mouse</t>
  </si>
  <si>
    <t>3) Select Chart Options</t>
  </si>
  <si>
    <t>4) Click on Title tab</t>
  </si>
  <si>
    <t>To change the graph title and headings</t>
  </si>
  <si>
    <t>Press "OK"</t>
  </si>
  <si>
    <t>Comment on whether the difference in means is statistically significant</t>
  </si>
  <si>
    <t>Comment on whether the difference in proportions is statistically significant</t>
  </si>
  <si>
    <t>Enter summary statistics (proportions and count) and confidence level inside boxed cells.</t>
  </si>
  <si>
    <t>3) Select Format Axis</t>
  </si>
  <si>
    <t>Confidence intervals overlap?</t>
  </si>
  <si>
    <t>Difference is statistically significant?</t>
  </si>
  <si>
    <t>Enter your comments in these boxes.</t>
  </si>
  <si>
    <t>Change graph titles and axis headings.  Rescale horizontal axis as needed.</t>
  </si>
  <si>
    <t>Enter summary statistics (average, std. dev. and count) and confidence level.in boxed cells.</t>
  </si>
  <si>
    <t>Suggested values for horizontal axis</t>
  </si>
  <si>
    <t xml:space="preserve">     X-axis and Y-axis.</t>
  </si>
  <si>
    <t>5) Enter new titles for chart,</t>
  </si>
  <si>
    <t>This requires a manual change to the minimum and maximum values for the horizontal axis.</t>
  </si>
  <si>
    <t>4) Enter new titles for chart,</t>
  </si>
  <si>
    <t>2)  Right mouse; select Chart Options</t>
  </si>
  <si>
    <t>If you can't see the ends of each bar, it is because your data is outside the region being shown.</t>
  </si>
  <si>
    <t>2) Right mouse; select Format Axis</t>
  </si>
  <si>
    <t>3) Select Scale tab</t>
  </si>
  <si>
    <t>4) Enter appropriate values</t>
  </si>
  <si>
    <t>V0j</t>
  </si>
  <si>
    <t xml:space="preserve">If 95% confidence intervals do not overlap on the number line, the difference is "statistically significant" </t>
  </si>
  <si>
    <t>If 95% confidence intervals do overlap on the number line, the difference is "not statistically significant".</t>
  </si>
  <si>
    <t>Note: this test is very conservative.  See a statistician for a better test.</t>
  </si>
  <si>
    <t>Proportion</t>
  </si>
  <si>
    <t>This requires a change to the minimum and maximum values for the horizontal axis.</t>
  </si>
  <si>
    <t>1) Select horizontal axis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</si>
</sst>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%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11.5"/>
      <name val="Arial"/>
      <family val="2"/>
    </font>
    <font>
      <b/>
      <sz val="3.7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sz val="4"/>
      <name val="Arial"/>
      <family val="2"/>
    </font>
    <font>
      <b/>
      <sz val="14"/>
      <name val="Times New Roman"/>
      <family val="1"/>
    </font>
    <font>
      <sz val="8.25"/>
      <name val="Arial"/>
      <family val="0"/>
    </font>
    <font>
      <sz val="11.75"/>
      <name val="Arial"/>
      <family val="2"/>
    </font>
    <font>
      <b/>
      <sz val="12"/>
      <name val="Arial"/>
      <family val="2"/>
    </font>
    <font>
      <b/>
      <sz val="14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9" fontId="1" fillId="0" borderId="9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Percentage who work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Proportions!$D$26:$D$27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Proportions!$E$26:$E$27</c:f>
              <c:numCache/>
            </c:numRef>
          </c:val>
        </c:ser>
        <c:overlap val="100"/>
        <c:axId val="12061175"/>
        <c:axId val="41441712"/>
      </c:barChart>
      <c:catAx>
        <c:axId val="120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1=Gals; 2=Guys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who work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Confidence Intervals:  Q2 by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Proportions!$D$26:$D$27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Proportions!$E$26:$E$27</c:f>
              <c:numCache/>
            </c:numRef>
          </c:val>
        </c:ser>
        <c:overlap val="100"/>
        <c:axId val="37431089"/>
        <c:axId val="1335482"/>
      </c:barChart>
      <c:cat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Q1: 2=Yes, 1=No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Q2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Heights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55"/>
          <c:w val="0.9205"/>
          <c:h val="0.696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Averages!$D$24:$D$25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Averages!$E$24:$E$25</c:f>
              <c:numCache/>
            </c:numRef>
          </c:val>
        </c:ser>
        <c:overlap val="100"/>
        <c:axId val="12019339"/>
        <c:axId val="41065188"/>
      </c:barChart>
      <c:catAx>
        <c:axId val="120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1=Male; 2=Female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  <c:max val="73"/>
          <c:min val="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Confidence Intervals:  Q2 by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Averages!$D$24:$D$25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Averages!$E$24:$E$25</c:f>
              <c:numCache/>
            </c:numRef>
          </c:val>
        </c:ser>
        <c:overlap val="100"/>
        <c:axId val="34042373"/>
        <c:axId val="37945902"/>
      </c:barChart>
      <c:catAx>
        <c:axId val="3404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Q1: 2=Yes, 1=No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Q2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0.3245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33675"/>
          <a:ext cx="1609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cdr:txBody>
    </cdr:sp>
  </cdr:relSizeAnchor>
  <cdr:relSizeAnchor xmlns:cdr="http://schemas.openxmlformats.org/drawingml/2006/chartDrawing">
    <cdr:from>
      <cdr:x>0.83875</cdr:x>
      <cdr:y>0.944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733675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161925</xdr:rowOff>
    </xdr:from>
    <xdr:to>
      <xdr:col>7</xdr:col>
      <xdr:colOff>952500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628900"/>
        <a:ext cx="4953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0" y="3609975"/>
        <a:ext cx="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0.94025</cdr:y>
    </cdr:from>
    <cdr:to>
      <cdr:x>0.2655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28900"/>
          <a:ext cx="1381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cdr:txBody>
    </cdr:sp>
  </cdr:relSizeAnchor>
  <cdr:relSizeAnchor xmlns:cdr="http://schemas.openxmlformats.org/drawingml/2006/chartDrawing">
    <cdr:from>
      <cdr:x>0.8325</cdr:x>
      <cdr:y>0.94025</cdr:y>
    </cdr:from>
    <cdr:to>
      <cdr:x>1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28900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28575</xdr:rowOff>
    </xdr:from>
    <xdr:to>
      <xdr:col>9</xdr:col>
      <xdr:colOff>447675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42875" y="2828925"/>
        <a:ext cx="5219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0" y="3771900"/>
        <a:ext cx="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K24" sqref="K24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4.7109375" style="0" customWidth="1"/>
    <col min="4" max="4" width="6.7109375" style="0" customWidth="1"/>
    <col min="5" max="5" width="7.421875" style="0" customWidth="1"/>
    <col min="6" max="6" width="10.57421875" style="0" customWidth="1"/>
    <col min="8" max="8" width="15.8515625" style="0" customWidth="1"/>
    <col min="9" max="9" width="8.00390625" style="0" customWidth="1"/>
    <col min="10" max="10" width="3.140625" style="0" customWidth="1"/>
    <col min="11" max="11" width="13.00390625" style="0" customWidth="1"/>
    <col min="13" max="13" width="12.421875" style="0" customWidth="1"/>
    <col min="14" max="14" width="2.00390625" style="0" customWidth="1"/>
  </cols>
  <sheetData>
    <row r="1" spans="1:13" ht="18.75">
      <c r="A1" s="2"/>
      <c r="B1" s="26" t="s">
        <v>17</v>
      </c>
      <c r="L1" s="25"/>
      <c r="M1" s="25" t="s">
        <v>59</v>
      </c>
    </row>
    <row r="2" spans="1:14" ht="12.75">
      <c r="A2" s="1"/>
      <c r="B2" s="1"/>
      <c r="C2" s="1"/>
      <c r="D2" s="1"/>
      <c r="E2" s="1"/>
      <c r="F2" s="1"/>
      <c r="N2" s="48"/>
    </row>
    <row r="3" spans="1:14" ht="12.75">
      <c r="A3" s="11">
        <v>1</v>
      </c>
      <c r="B3" s="12" t="s">
        <v>42</v>
      </c>
      <c r="C3" s="11"/>
      <c r="D3" s="1"/>
      <c r="E3" s="1"/>
      <c r="F3" s="1"/>
      <c r="J3" s="54" t="s">
        <v>46</v>
      </c>
      <c r="K3" s="54"/>
      <c r="L3" s="48"/>
      <c r="M3" s="48"/>
      <c r="N3" s="47"/>
    </row>
    <row r="4" spans="1:14" ht="13.5" thickBot="1">
      <c r="A4" s="11">
        <v>2</v>
      </c>
      <c r="B4" s="12" t="s">
        <v>47</v>
      </c>
      <c r="C4" s="11"/>
      <c r="D4" s="1"/>
      <c r="E4" s="1"/>
      <c r="F4" s="1"/>
      <c r="J4" s="55" t="s">
        <v>44</v>
      </c>
      <c r="K4" s="55"/>
      <c r="L4" s="47"/>
      <c r="M4" s="47"/>
      <c r="N4" s="47"/>
    </row>
    <row r="5" spans="1:14" ht="14.25" thickBot="1" thickTop="1">
      <c r="A5" s="11">
        <v>3</v>
      </c>
      <c r="B5" s="12" t="s">
        <v>41</v>
      </c>
      <c r="C5" s="13"/>
      <c r="D5" s="1"/>
      <c r="J5" s="49"/>
      <c r="K5" s="52"/>
      <c r="L5" s="52"/>
      <c r="M5" s="53"/>
      <c r="N5" s="47"/>
    </row>
    <row r="6" spans="1:14" ht="13.5" thickTop="1">
      <c r="A6" s="11"/>
      <c r="B6" s="12" t="s">
        <v>60</v>
      </c>
      <c r="D6" s="1"/>
      <c r="K6" s="47"/>
      <c r="L6" s="47"/>
      <c r="M6" s="47"/>
      <c r="N6" s="47"/>
    </row>
    <row r="7" spans="2:14" ht="12.75">
      <c r="B7" t="s">
        <v>61</v>
      </c>
      <c r="N7" s="47"/>
    </row>
    <row r="8" spans="1:14" ht="13.5" thickBot="1">
      <c r="A8" s="13"/>
      <c r="B8" s="12" t="s">
        <v>62</v>
      </c>
      <c r="E8" s="1"/>
      <c r="F8" s="1"/>
      <c r="J8" s="55" t="s">
        <v>45</v>
      </c>
      <c r="K8" s="47"/>
      <c r="L8" s="47"/>
      <c r="M8" s="47"/>
      <c r="N8" s="47"/>
    </row>
    <row r="9" spans="1:14" ht="14.25" thickBot="1" thickTop="1">
      <c r="A9" s="2"/>
      <c r="G9" s="33"/>
      <c r="J9" s="49"/>
      <c r="K9" s="50"/>
      <c r="L9" s="50"/>
      <c r="M9" s="51"/>
      <c r="N9" s="48"/>
    </row>
    <row r="10" spans="1:4" ht="14.25" thickBot="1" thickTop="1">
      <c r="A10" s="2"/>
      <c r="B10" s="40">
        <v>0.95</v>
      </c>
      <c r="C10" s="24" t="s">
        <v>3</v>
      </c>
      <c r="D10" s="32"/>
    </row>
    <row r="11" spans="1:12" ht="13.5" thickTop="1">
      <c r="A11" s="2"/>
      <c r="G11" s="32"/>
      <c r="I11" s="24" t="str">
        <f>+B12</f>
        <v>Gals who Work</v>
      </c>
      <c r="L11" s="24" t="str">
        <f>+E12</f>
        <v>Guys who Work</v>
      </c>
    </row>
    <row r="12" spans="2:13" ht="13.5" thickBot="1">
      <c r="B12" s="46" t="s">
        <v>30</v>
      </c>
      <c r="C12" s="4"/>
      <c r="D12" s="3"/>
      <c r="E12" s="46" t="s">
        <v>33</v>
      </c>
      <c r="F12" s="2"/>
      <c r="G12" s="32"/>
      <c r="I12" s="22">
        <f>SQRT(B13*(1-B13))</f>
        <v>0.4898979485566356</v>
      </c>
      <c r="J12" s="24" t="s">
        <v>14</v>
      </c>
      <c r="K12" s="29"/>
      <c r="L12" s="22">
        <f>SQRT(E13*(1-E13))</f>
        <v>0.49749371855331</v>
      </c>
      <c r="M12" s="24" t="s">
        <v>15</v>
      </c>
    </row>
    <row r="13" spans="1:13" ht="13.5" thickTop="1">
      <c r="A13" s="2"/>
      <c r="B13" s="44">
        <v>0.4</v>
      </c>
      <c r="C13" s="20" t="s">
        <v>63</v>
      </c>
      <c r="D13" s="21"/>
      <c r="E13" s="44">
        <v>0.55</v>
      </c>
      <c r="F13" s="20" t="s">
        <v>63</v>
      </c>
      <c r="G13" s="32"/>
      <c r="I13" s="23">
        <f>TINV((1-$B10)/2,B14-1)</f>
        <v>2.2827911393276263</v>
      </c>
      <c r="J13" s="24" t="s">
        <v>12</v>
      </c>
      <c r="K13" s="21"/>
      <c r="L13" s="23">
        <f>TINV((1-$B10)/2,E14-1)</f>
        <v>2.276003455850655</v>
      </c>
      <c r="M13" s="24" t="s">
        <v>11</v>
      </c>
    </row>
    <row r="14" spans="1:13" ht="13.5" thickBot="1">
      <c r="A14" s="2"/>
      <c r="B14" s="45">
        <v>84</v>
      </c>
      <c r="C14" s="20" t="s">
        <v>16</v>
      </c>
      <c r="D14" s="21"/>
      <c r="E14" s="45">
        <v>100</v>
      </c>
      <c r="F14" s="20" t="s">
        <v>0</v>
      </c>
      <c r="I14" s="22">
        <f>$I13*I12/SQRT(B14)</f>
        <v>0.12202031898467593</v>
      </c>
      <c r="J14" s="24" t="s">
        <v>13</v>
      </c>
      <c r="K14" s="9"/>
      <c r="L14" s="22">
        <f>$I13*L12/SQRT(E14)</f>
        <v>0.11356742525846479</v>
      </c>
      <c r="M14" s="24" t="s">
        <v>1</v>
      </c>
    </row>
    <row r="15" spans="1:13" ht="13.5" thickTop="1">
      <c r="A15" s="2"/>
      <c r="I15" s="22">
        <f>B13-I14</f>
        <v>0.2779796810153241</v>
      </c>
      <c r="J15" s="24" t="s">
        <v>8</v>
      </c>
      <c r="K15" s="9"/>
      <c r="L15" s="22">
        <f>E13-L14</f>
        <v>0.43643257474153524</v>
      </c>
      <c r="M15" s="24" t="s">
        <v>4</v>
      </c>
    </row>
    <row r="16" spans="1:13" ht="12.75">
      <c r="A16" s="2"/>
      <c r="I16" s="22">
        <f>B13+I14</f>
        <v>0.5220203189846759</v>
      </c>
      <c r="J16" s="24" t="s">
        <v>9</v>
      </c>
      <c r="K16" s="9"/>
      <c r="L16" s="22">
        <f>E13+L14</f>
        <v>0.6635674252584648</v>
      </c>
      <c r="M16" s="24" t="s">
        <v>5</v>
      </c>
    </row>
    <row r="17" ht="12.75">
      <c r="A17" s="2"/>
    </row>
    <row r="18" spans="1:11" ht="12.75">
      <c r="A18" s="2"/>
      <c r="K18" t="s">
        <v>49</v>
      </c>
    </row>
    <row r="19" spans="1:12" ht="12.75">
      <c r="A19" s="2"/>
      <c r="K19" s="1" t="s">
        <v>31</v>
      </c>
      <c r="L19" s="33" t="s">
        <v>32</v>
      </c>
    </row>
    <row r="20" spans="1:12" ht="12.75">
      <c r="A20" s="2"/>
      <c r="B20" s="1"/>
      <c r="K20" s="15">
        <f>ROUND(MIN(D26,D27)-0.05,1)</f>
        <v>0.2</v>
      </c>
      <c r="L20" s="15">
        <f>ROUND(MAX(F26,F27)+0.05,1)</f>
        <v>0.7</v>
      </c>
    </row>
    <row r="21" ht="12.75">
      <c r="A21" s="2"/>
    </row>
    <row r="22" spans="1:10" ht="12.75">
      <c r="A22" s="2"/>
      <c r="D22" s="1"/>
      <c r="E22" s="1"/>
      <c r="F22" s="1"/>
      <c r="I22" s="2"/>
      <c r="J22" s="10" t="s">
        <v>23</v>
      </c>
    </row>
    <row r="23" spans="1:11" ht="12.75">
      <c r="A23" s="2"/>
      <c r="K23" t="s">
        <v>65</v>
      </c>
    </row>
    <row r="24" spans="1:11" ht="12.75">
      <c r="A24" s="2"/>
      <c r="K24" t="s">
        <v>56</v>
      </c>
    </row>
    <row r="25" spans="3:11" ht="13.5" thickBot="1">
      <c r="C25" s="6"/>
      <c r="D25" s="5" t="s">
        <v>4</v>
      </c>
      <c r="E25" s="30" t="s">
        <v>10</v>
      </c>
      <c r="F25" s="1" t="s">
        <v>5</v>
      </c>
      <c r="K25" t="s">
        <v>57</v>
      </c>
    </row>
    <row r="26" spans="3:11" ht="13.5" thickTop="1">
      <c r="C26" s="31" t="s">
        <v>6</v>
      </c>
      <c r="D26" s="16">
        <f>I15</f>
        <v>0.2779796810153241</v>
      </c>
      <c r="E26" s="17">
        <f>F26-D26</f>
        <v>0.24404063796935183</v>
      </c>
      <c r="F26" s="15">
        <f>I16</f>
        <v>0.5220203189846759</v>
      </c>
      <c r="K26" t="s">
        <v>58</v>
      </c>
    </row>
    <row r="27" spans="1:11" ht="13.5" thickBot="1">
      <c r="A27" s="5"/>
      <c r="C27" s="31" t="s">
        <v>7</v>
      </c>
      <c r="D27" s="18">
        <f>+L15</f>
        <v>0.43643257474153524</v>
      </c>
      <c r="E27" s="19">
        <f>F27-D27</f>
        <v>0.22713485051692955</v>
      </c>
      <c r="F27" s="15">
        <f>+L16</f>
        <v>0.6635674252584648</v>
      </c>
      <c r="K27" t="s">
        <v>27</v>
      </c>
    </row>
    <row r="28" spans="1:11" ht="13.5" thickTop="1">
      <c r="A28" s="5"/>
      <c r="F28" s="1"/>
      <c r="K28" t="s">
        <v>21</v>
      </c>
    </row>
    <row r="29" spans="1:6" ht="12.75">
      <c r="A29" s="5"/>
      <c r="B29" s="1"/>
      <c r="C29" s="1"/>
      <c r="D29" s="1"/>
      <c r="E29" s="1"/>
      <c r="F29" s="1"/>
    </row>
    <row r="30" spans="1:10" ht="12.75">
      <c r="A30" s="5"/>
      <c r="B30" s="2"/>
      <c r="C30" s="2"/>
      <c r="D30" s="2"/>
      <c r="J30" s="10" t="s">
        <v>22</v>
      </c>
    </row>
    <row r="31" spans="1:11" ht="12.75">
      <c r="A31" s="5"/>
      <c r="B31" s="2"/>
      <c r="C31" s="2"/>
      <c r="D31" s="2"/>
      <c r="E31" s="2"/>
      <c r="F31" s="2"/>
      <c r="K31" t="s">
        <v>19</v>
      </c>
    </row>
    <row r="32" spans="1:11" ht="12.75">
      <c r="A32" s="2"/>
      <c r="B32" s="2"/>
      <c r="C32" s="2"/>
      <c r="D32" s="2"/>
      <c r="E32" s="2"/>
      <c r="F32" s="2"/>
      <c r="K32" t="s">
        <v>54</v>
      </c>
    </row>
    <row r="33" spans="1:11" ht="12.75">
      <c r="A33" s="5"/>
      <c r="B33" s="2"/>
      <c r="C33" s="2"/>
      <c r="D33" s="2"/>
      <c r="E33" s="6"/>
      <c r="F33" s="6"/>
      <c r="K33" t="s">
        <v>20</v>
      </c>
    </row>
    <row r="34" ht="12.75">
      <c r="K34" t="s">
        <v>53</v>
      </c>
    </row>
    <row r="35" spans="2:11" ht="12.75">
      <c r="B35" t="s">
        <v>55</v>
      </c>
      <c r="K35" t="s">
        <v>50</v>
      </c>
    </row>
    <row r="36" spans="3:11" ht="12.75">
      <c r="C36" t="s">
        <v>64</v>
      </c>
      <c r="K36" t="s">
        <v>39</v>
      </c>
    </row>
  </sheetData>
  <sheetProtection sheet="1" objects="1" scenarios="1"/>
  <printOptions/>
  <pageMargins left="0.75" right="0.75" top="1" bottom="1" header="0.5" footer="0.5"/>
  <pageSetup horizontalDpi="1200" verticalDpi="1200" orientation="landscape" r:id="rId2"/>
  <headerFooter alignWithMargins="0">
    <oddHeader>&amp;L2013&amp;CDisplay of Paired Confidence Intervals using Excel&amp;R&amp;A</oddHeader>
    <oddFooter>&amp;L&amp;F&amp;C&amp;A&amp;RPage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4.7109375" style="0" customWidth="1"/>
    <col min="4" max="4" width="7.00390625" style="0" customWidth="1"/>
    <col min="5" max="5" width="9.00390625" style="0" customWidth="1"/>
    <col min="6" max="6" width="10.57421875" style="0" customWidth="1"/>
    <col min="7" max="7" width="2.57421875" style="0" customWidth="1"/>
    <col min="8" max="8" width="8.57421875" style="0" customWidth="1"/>
    <col min="11" max="11" width="8.00390625" style="0" customWidth="1"/>
    <col min="12" max="12" width="10.7109375" style="0" customWidth="1"/>
  </cols>
  <sheetData>
    <row r="1" spans="1:14" ht="18.75">
      <c r="A1" s="2"/>
      <c r="B1" s="26" t="s">
        <v>18</v>
      </c>
      <c r="G1" s="2"/>
      <c r="N1" s="25" t="s">
        <v>59</v>
      </c>
    </row>
    <row r="2" spans="1:14" ht="12.75">
      <c r="A2" s="1"/>
      <c r="B2" s="1"/>
      <c r="C2" s="1"/>
      <c r="D2" s="1"/>
      <c r="E2" s="1"/>
      <c r="F2" s="1"/>
      <c r="G2" s="1"/>
      <c r="N2" s="25"/>
    </row>
    <row r="3" spans="1:14" ht="12.75">
      <c r="A3" s="11">
        <v>1</v>
      </c>
      <c r="B3" s="12" t="s">
        <v>48</v>
      </c>
      <c r="C3" s="11"/>
      <c r="D3" s="1"/>
      <c r="E3" s="1"/>
      <c r="F3" s="1"/>
      <c r="G3" s="1"/>
      <c r="K3" s="54" t="s">
        <v>46</v>
      </c>
      <c r="L3" s="48"/>
      <c r="M3" s="48"/>
      <c r="N3" s="48"/>
    </row>
    <row r="4" spans="1:14" ht="13.5" thickBot="1">
      <c r="A4" s="11">
        <v>2</v>
      </c>
      <c r="B4" s="12" t="s">
        <v>47</v>
      </c>
      <c r="C4" s="11"/>
      <c r="D4" s="1"/>
      <c r="E4" s="1"/>
      <c r="F4" s="1"/>
      <c r="G4" s="1"/>
      <c r="K4" s="55" t="s">
        <v>44</v>
      </c>
      <c r="L4" s="47"/>
      <c r="M4" s="47"/>
      <c r="N4" s="47"/>
    </row>
    <row r="5" spans="1:14" ht="14.25" thickBot="1" thickTop="1">
      <c r="A5" s="11">
        <v>3</v>
      </c>
      <c r="B5" s="12" t="s">
        <v>40</v>
      </c>
      <c r="C5" s="13"/>
      <c r="D5" s="1"/>
      <c r="E5" s="1"/>
      <c r="F5" s="1"/>
      <c r="G5" s="1"/>
      <c r="K5" s="49"/>
      <c r="L5" s="52"/>
      <c r="M5" s="52"/>
      <c r="N5" s="53"/>
    </row>
    <row r="6" spans="1:14" ht="13.5" thickTop="1">
      <c r="A6" s="11"/>
      <c r="B6" s="12" t="s">
        <v>60</v>
      </c>
      <c r="D6" s="1"/>
      <c r="L6" s="47"/>
      <c r="M6" s="47"/>
      <c r="N6" s="47"/>
    </row>
    <row r="7" spans="2:4" ht="12.75">
      <c r="B7" t="s">
        <v>61</v>
      </c>
      <c r="D7" s="1"/>
    </row>
    <row r="8" spans="1:14" ht="13.5" thickBot="1">
      <c r="A8" s="13"/>
      <c r="B8" s="12" t="s">
        <v>62</v>
      </c>
      <c r="K8" s="55" t="s">
        <v>45</v>
      </c>
      <c r="L8" s="47"/>
      <c r="M8" s="47"/>
      <c r="N8" s="47"/>
    </row>
    <row r="9" spans="7:14" ht="14.25" thickBot="1" thickTop="1">
      <c r="G9" s="1"/>
      <c r="K9" s="49"/>
      <c r="L9" s="50"/>
      <c r="M9" s="50"/>
      <c r="N9" s="51"/>
    </row>
    <row r="10" spans="1:7" ht="14.25" thickBot="1" thickTop="1">
      <c r="A10" s="2"/>
      <c r="B10" s="40">
        <v>0.95</v>
      </c>
      <c r="C10" s="10" t="s">
        <v>3</v>
      </c>
      <c r="D10" s="10"/>
      <c r="E10" s="1"/>
      <c r="F10" s="1"/>
      <c r="G10" s="1"/>
    </row>
    <row r="11" spans="1:13" ht="13.5" thickTop="1">
      <c r="A11" s="2"/>
      <c r="I11" s="27"/>
      <c r="J11" s="24" t="str">
        <f>+B12</f>
        <v>Male Height</v>
      </c>
      <c r="M11" s="24" t="str">
        <f>+E12</f>
        <v>Female Height</v>
      </c>
    </row>
    <row r="12" spans="1:14" ht="13.5" thickBot="1">
      <c r="A12" s="2"/>
      <c r="B12" s="46" t="s">
        <v>28</v>
      </c>
      <c r="C12" s="4"/>
      <c r="D12" s="3"/>
      <c r="E12" s="46" t="s">
        <v>29</v>
      </c>
      <c r="F12" s="2"/>
      <c r="H12" s="10"/>
      <c r="I12" s="27"/>
      <c r="J12" s="39">
        <f>TINV(1-B10,B15-1)</f>
        <v>2.1314495356759524</v>
      </c>
      <c r="K12" s="24" t="s">
        <v>12</v>
      </c>
      <c r="L12" s="29"/>
      <c r="M12" s="39">
        <f>TINV(1-B10,E15-1)</f>
        <v>2.1314495356759524</v>
      </c>
      <c r="N12" s="24" t="s">
        <v>11</v>
      </c>
    </row>
    <row r="13" spans="2:14" ht="13.5" thickTop="1">
      <c r="B13" s="41">
        <v>69</v>
      </c>
      <c r="C13" s="20" t="s">
        <v>2</v>
      </c>
      <c r="D13" s="21"/>
      <c r="E13" s="41">
        <v>65</v>
      </c>
      <c r="F13" s="20" t="s">
        <v>2</v>
      </c>
      <c r="H13" s="10"/>
      <c r="J13" s="27">
        <f>J12*B14/SQRT(B15)</f>
        <v>2.1314495356759524</v>
      </c>
      <c r="K13" s="24" t="s">
        <v>13</v>
      </c>
      <c r="L13" s="9"/>
      <c r="M13" s="27">
        <f>M12*E14/SQRT(E15)</f>
        <v>1.5985871517569643</v>
      </c>
      <c r="N13" s="24" t="s">
        <v>1</v>
      </c>
    </row>
    <row r="14" spans="1:14" ht="12.75">
      <c r="A14" s="2"/>
      <c r="B14" s="42">
        <v>4</v>
      </c>
      <c r="C14" s="20" t="s">
        <v>14</v>
      </c>
      <c r="D14" s="21"/>
      <c r="E14" s="42">
        <v>3</v>
      </c>
      <c r="F14" s="20" t="s">
        <v>15</v>
      </c>
      <c r="H14" s="10"/>
      <c r="J14" s="27">
        <f>B13-J13</f>
        <v>66.86855046432404</v>
      </c>
      <c r="K14" s="24" t="s">
        <v>8</v>
      </c>
      <c r="L14" s="9"/>
      <c r="M14" s="27">
        <f>E13-M13</f>
        <v>63.401412848243034</v>
      </c>
      <c r="N14" s="24" t="s">
        <v>4</v>
      </c>
    </row>
    <row r="15" spans="1:14" ht="13.5" thickBot="1">
      <c r="A15" s="2"/>
      <c r="B15" s="43">
        <v>16</v>
      </c>
      <c r="C15" s="20" t="s">
        <v>16</v>
      </c>
      <c r="D15" s="21"/>
      <c r="E15" s="43">
        <v>16</v>
      </c>
      <c r="F15" s="20" t="s">
        <v>0</v>
      </c>
      <c r="J15" s="27">
        <f>B13+J13</f>
        <v>71.13144953567596</v>
      </c>
      <c r="K15" s="24" t="s">
        <v>9</v>
      </c>
      <c r="L15" s="9"/>
      <c r="M15" s="27">
        <f>E13+M13</f>
        <v>66.59858715175696</v>
      </c>
      <c r="N15" s="24" t="s">
        <v>5</v>
      </c>
    </row>
    <row r="16" ht="13.5" thickTop="1">
      <c r="A16" s="2"/>
    </row>
    <row r="17" spans="1:13" ht="12.75">
      <c r="A17" s="2"/>
      <c r="J17" s="2"/>
      <c r="K17" s="1" t="s">
        <v>31</v>
      </c>
      <c r="L17" s="33" t="s">
        <v>32</v>
      </c>
      <c r="M17" t="s">
        <v>34</v>
      </c>
    </row>
    <row r="18" spans="1:12" ht="12.75">
      <c r="A18" s="2"/>
      <c r="K18" s="34">
        <f>ROUND(MIN(D24,D25)-0.55,0)</f>
        <v>63</v>
      </c>
      <c r="L18" s="34">
        <f>ROUND(MAX(F24,F25)+0.55,0)</f>
        <v>72</v>
      </c>
    </row>
    <row r="19" spans="1:6" ht="12.75">
      <c r="A19" s="2"/>
      <c r="C19" s="14"/>
      <c r="D19" s="14"/>
      <c r="E19" s="14"/>
      <c r="F19" s="14"/>
    </row>
    <row r="20" spans="1:11" ht="12.75">
      <c r="A20" s="2"/>
      <c r="K20" s="10" t="s">
        <v>23</v>
      </c>
    </row>
    <row r="21" spans="1:12" ht="12.75">
      <c r="A21" s="2"/>
      <c r="B21" s="1"/>
      <c r="L21" t="s">
        <v>65</v>
      </c>
    </row>
    <row r="22" spans="1:12" ht="12.75">
      <c r="A22" s="2"/>
      <c r="L22" t="s">
        <v>24</v>
      </c>
    </row>
    <row r="23" spans="1:12" ht="12.75">
      <c r="A23" s="2"/>
      <c r="C23" s="14"/>
      <c r="D23" s="5" t="s">
        <v>4</v>
      </c>
      <c r="E23" s="30" t="s">
        <v>10</v>
      </c>
      <c r="F23" s="1" t="s">
        <v>5</v>
      </c>
      <c r="G23" s="1"/>
      <c r="L23" t="s">
        <v>43</v>
      </c>
    </row>
    <row r="24" spans="1:12" ht="12.75">
      <c r="A24" s="2"/>
      <c r="C24" s="31" t="s">
        <v>6</v>
      </c>
      <c r="D24" s="35">
        <f>J14</f>
        <v>66.86855046432404</v>
      </c>
      <c r="E24" s="36">
        <f>F24-D24</f>
        <v>4.26289907135191</v>
      </c>
      <c r="F24" s="28">
        <f>J15</f>
        <v>71.13144953567596</v>
      </c>
      <c r="L24" t="s">
        <v>25</v>
      </c>
    </row>
    <row r="25" spans="1:12" ht="12.75">
      <c r="A25" s="2"/>
      <c r="C25" s="31" t="s">
        <v>7</v>
      </c>
      <c r="D25" s="37">
        <f>+M14</f>
        <v>63.401412848243034</v>
      </c>
      <c r="E25" s="38">
        <f>F25-D25</f>
        <v>3.1971743035139255</v>
      </c>
      <c r="F25" s="28">
        <f>+M15</f>
        <v>66.59858715175696</v>
      </c>
      <c r="L25" t="s">
        <v>26</v>
      </c>
    </row>
    <row r="26" ht="12.75">
      <c r="L26" t="s">
        <v>27</v>
      </c>
    </row>
    <row r="27" spans="5:12" ht="12.75">
      <c r="E27" s="1"/>
      <c r="F27" s="1"/>
      <c r="G27" s="1"/>
      <c r="L27" t="s">
        <v>21</v>
      </c>
    </row>
    <row r="28" spans="1:7" ht="12.75">
      <c r="A28" s="5"/>
      <c r="B28" s="1"/>
      <c r="C28" s="1"/>
      <c r="D28" s="1"/>
      <c r="E28" s="1"/>
      <c r="F28" s="1"/>
      <c r="G28" s="1"/>
    </row>
    <row r="29" spans="1:11" ht="12.75">
      <c r="A29" s="5"/>
      <c r="B29" s="1"/>
      <c r="C29" s="1"/>
      <c r="D29" s="1"/>
      <c r="E29" s="1"/>
      <c r="F29" s="1"/>
      <c r="G29" s="1"/>
      <c r="K29" s="10" t="s">
        <v>38</v>
      </c>
    </row>
    <row r="30" spans="1:12" ht="12.75">
      <c r="A30" s="5"/>
      <c r="B30" s="1"/>
      <c r="C30" s="1"/>
      <c r="D30" s="1"/>
      <c r="E30" s="1"/>
      <c r="F30" s="1"/>
      <c r="G30" s="1"/>
      <c r="L30" t="s">
        <v>19</v>
      </c>
    </row>
    <row r="31" spans="1:12" ht="12.75">
      <c r="A31" s="5"/>
      <c r="B31" s="2"/>
      <c r="C31" s="2"/>
      <c r="D31" s="2"/>
      <c r="L31" t="s">
        <v>35</v>
      </c>
    </row>
    <row r="32" spans="1:12" ht="12.75">
      <c r="A32" s="5"/>
      <c r="D32" s="2"/>
      <c r="E32" s="2"/>
      <c r="F32" s="2"/>
      <c r="G32" s="2"/>
      <c r="L32" t="s">
        <v>36</v>
      </c>
    </row>
    <row r="33" spans="1:12" ht="12.75">
      <c r="A33" s="2"/>
      <c r="B33" s="25"/>
      <c r="D33" s="2"/>
      <c r="E33" s="2"/>
      <c r="F33" s="2"/>
      <c r="G33" s="2"/>
      <c r="L33" t="s">
        <v>37</v>
      </c>
    </row>
    <row r="34" spans="1:12" ht="12.75">
      <c r="A34" s="5"/>
      <c r="D34" s="2"/>
      <c r="E34" s="6"/>
      <c r="F34" s="6"/>
      <c r="G34" s="6"/>
      <c r="L34" t="s">
        <v>51</v>
      </c>
    </row>
    <row r="35" spans="1:12" ht="12.75">
      <c r="A35" s="2"/>
      <c r="B35" t="s">
        <v>55</v>
      </c>
      <c r="D35" s="2"/>
      <c r="L35" t="s">
        <v>50</v>
      </c>
    </row>
    <row r="36" spans="1:12" ht="12.75">
      <c r="A36" s="7"/>
      <c r="C36" t="s">
        <v>52</v>
      </c>
      <c r="D36" s="2"/>
      <c r="L36" t="s">
        <v>21</v>
      </c>
    </row>
    <row r="37" ht="12.75">
      <c r="G37" s="4"/>
    </row>
    <row r="40" ht="12.75">
      <c r="G40" s="8"/>
    </row>
  </sheetData>
  <sheetProtection sheet="1" objects="1" scenarios="1"/>
  <printOptions/>
  <pageMargins left="0.75" right="0.75" top="1" bottom="1" header="0.5" footer="0.5"/>
  <pageSetup horizontalDpi="1200" verticalDpi="1200" orientation="landscape" r:id="rId2"/>
  <headerFooter alignWithMargins="0">
    <oddHeader>&amp;L2013&amp;CDisplay of Paired Confidence Intervals using Excel&amp;R&amp;A</oddHeader>
    <oddFooter>&amp;L&amp;F&amp;C&amp;A&amp;RPage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2013-06-04T10:50:05Z</cp:lastPrinted>
  <dcterms:created xsi:type="dcterms:W3CDTF">2010-11-07T00:15:29Z</dcterms:created>
  <dcterms:modified xsi:type="dcterms:W3CDTF">2013-06-04T10:55:47Z</dcterms:modified>
  <cp:category/>
  <cp:version/>
  <cp:contentType/>
  <cp:contentStatus/>
</cp:coreProperties>
</file>